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top-pc\Desktop\ZAVRŠNI RAČUN 2025\"/>
    </mc:Choice>
  </mc:AlternateContent>
  <bookViews>
    <workbookView xWindow="0" yWindow="0" windowWidth="23040" windowHeight="10644"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E341" i="9"/>
  <c r="B341" i="9" s="1"/>
  <c r="H340" i="9"/>
  <c r="G340" i="9"/>
  <c r="F340" i="9"/>
  <c r="F339" i="9"/>
  <c r="F338" i="9"/>
  <c r="F337" i="9"/>
  <c r="F336" i="9"/>
  <c r="H335" i="9"/>
  <c r="E335" i="9" s="1"/>
  <c r="B335" i="9" s="1"/>
  <c r="G335" i="9"/>
  <c r="F335" i="9"/>
  <c r="F334" i="9"/>
  <c r="H333" i="9"/>
  <c r="G333" i="9"/>
  <c r="F333" i="9"/>
  <c r="E333" i="9"/>
  <c r="B333" i="9" s="1"/>
  <c r="H332" i="9"/>
  <c r="G332" i="9"/>
  <c r="E332" i="9" s="1"/>
  <c r="B332" i="9" s="1"/>
  <c r="F332" i="9"/>
  <c r="H331" i="9"/>
  <c r="G331" i="9"/>
  <c r="E331" i="9" s="1"/>
  <c r="F331" i="9"/>
  <c r="B331" i="9"/>
  <c r="H330" i="9"/>
  <c r="E330" i="9" s="1"/>
  <c r="B330" i="9" s="1"/>
  <c r="G330" i="9"/>
  <c r="F330" i="9"/>
  <c r="H329" i="9"/>
  <c r="G329" i="9"/>
  <c r="E329" i="9" s="1"/>
  <c r="B329" i="9" s="1"/>
  <c r="F329" i="9"/>
  <c r="H328" i="9"/>
  <c r="G328" i="9"/>
  <c r="F328" i="9"/>
  <c r="B328" i="9" s="1"/>
  <c r="E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H320" i="9"/>
  <c r="G320" i="9"/>
  <c r="F320" i="9"/>
  <c r="H319" i="9"/>
  <c r="G319" i="9"/>
  <c r="F319" i="9"/>
  <c r="H318" i="9"/>
  <c r="G318" i="9"/>
  <c r="F318" i="9"/>
  <c r="E318" i="9"/>
  <c r="B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c r="E292" i="9"/>
  <c r="M291" i="9"/>
  <c r="L291" i="9"/>
  <c r="F291" i="9"/>
  <c r="B291" i="9" s="1"/>
  <c r="E291" i="9"/>
  <c r="M290" i="9"/>
  <c r="L290" i="9"/>
  <c r="E290" i="9"/>
  <c r="M289" i="9"/>
  <c r="F289" i="9" s="1"/>
  <c r="L289" i="9"/>
  <c r="E289" i="9"/>
  <c r="B289" i="9"/>
  <c r="M288" i="9"/>
  <c r="L288" i="9"/>
  <c r="F288" i="9" s="1"/>
  <c r="E288" i="9"/>
  <c r="M287" i="9"/>
  <c r="L287" i="9"/>
  <c r="F287" i="9"/>
  <c r="B287" i="9" s="1"/>
  <c r="E287" i="9"/>
  <c r="M286" i="9"/>
  <c r="L286" i="9"/>
  <c r="F286" i="9" s="1"/>
  <c r="B286" i="9" s="1"/>
  <c r="E286" i="9"/>
  <c r="M285" i="9"/>
  <c r="F285" i="9" s="1"/>
  <c r="B285" i="9" s="1"/>
  <c r="L285" i="9"/>
  <c r="E285" i="9"/>
  <c r="M284" i="9"/>
  <c r="L284" i="9"/>
  <c r="F284" i="9"/>
  <c r="E284" i="9"/>
  <c r="B284" i="9" s="1"/>
  <c r="M283" i="9"/>
  <c r="L283" i="9"/>
  <c r="F283" i="9"/>
  <c r="B283" i="9" s="1"/>
  <c r="E283" i="9"/>
  <c r="M282" i="9"/>
  <c r="L282" i="9"/>
  <c r="F282" i="9" s="1"/>
  <c r="E282" i="9"/>
  <c r="M281" i="9"/>
  <c r="F281" i="9" s="1"/>
  <c r="L281" i="9"/>
  <c r="E281" i="9"/>
  <c r="B281" i="9" s="1"/>
  <c r="M280" i="9"/>
  <c r="L280" i="9"/>
  <c r="F280" i="9" s="1"/>
  <c r="E280" i="9"/>
  <c r="B280" i="9" s="1"/>
  <c r="M279" i="9"/>
  <c r="L279" i="9"/>
  <c r="F279" i="9" s="1"/>
  <c r="B279" i="9" s="1"/>
  <c r="E279" i="9"/>
  <c r="M278" i="9"/>
  <c r="L278" i="9"/>
  <c r="F278" i="9" s="1"/>
  <c r="E278" i="9"/>
  <c r="B278" i="9"/>
  <c r="M277" i="9"/>
  <c r="F277" i="9" s="1"/>
  <c r="B277" i="9" s="1"/>
  <c r="L277" i="9"/>
  <c r="E277" i="9"/>
  <c r="M276" i="9"/>
  <c r="L276" i="9"/>
  <c r="F276" i="9"/>
  <c r="E276" i="9"/>
  <c r="M275" i="9"/>
  <c r="L275" i="9"/>
  <c r="F275" i="9"/>
  <c r="B275" i="9" s="1"/>
  <c r="E275" i="9"/>
  <c r="M274" i="9"/>
  <c r="L274" i="9"/>
  <c r="E274" i="9"/>
  <c r="M273" i="9"/>
  <c r="F273" i="9" s="1"/>
  <c r="L273" i="9"/>
  <c r="E273" i="9"/>
  <c r="B273" i="9"/>
  <c r="M272" i="9"/>
  <c r="L272" i="9"/>
  <c r="F272" i="9" s="1"/>
  <c r="E272" i="9"/>
  <c r="M271" i="9"/>
  <c r="L271" i="9"/>
  <c r="F271" i="9"/>
  <c r="B271" i="9" s="1"/>
  <c r="E271" i="9"/>
  <c r="M270" i="9"/>
  <c r="L270" i="9"/>
  <c r="F270" i="9" s="1"/>
  <c r="B270" i="9" s="1"/>
  <c r="E270" i="9"/>
  <c r="M269" i="9"/>
  <c r="F269" i="9" s="1"/>
  <c r="B269" i="9" s="1"/>
  <c r="L269" i="9"/>
  <c r="E269" i="9"/>
  <c r="M268" i="9"/>
  <c r="L268" i="9"/>
  <c r="F268" i="9"/>
  <c r="E268" i="9"/>
  <c r="B268" i="9" s="1"/>
  <c r="M267" i="9"/>
  <c r="L267" i="9"/>
  <c r="F267" i="9"/>
  <c r="B267" i="9" s="1"/>
  <c r="E267" i="9"/>
  <c r="M266" i="9"/>
  <c r="L266" i="9"/>
  <c r="F266" i="9" s="1"/>
  <c r="E266" i="9"/>
  <c r="M265" i="9"/>
  <c r="F265" i="9" s="1"/>
  <c r="L265" i="9"/>
  <c r="E265" i="9"/>
  <c r="B265" i="9" s="1"/>
  <c r="M264" i="9"/>
  <c r="L264" i="9"/>
  <c r="F264" i="9" s="1"/>
  <c r="E264" i="9"/>
  <c r="B264" i="9" s="1"/>
  <c r="M263" i="9"/>
  <c r="L263" i="9"/>
  <c r="F263" i="9" s="1"/>
  <c r="B263" i="9" s="1"/>
  <c r="E263" i="9"/>
  <c r="M262" i="9"/>
  <c r="L262" i="9"/>
  <c r="F262" i="9" s="1"/>
  <c r="E262" i="9"/>
  <c r="B262" i="9"/>
  <c r="M261" i="9"/>
  <c r="F261" i="9" s="1"/>
  <c r="B261" i="9" s="1"/>
  <c r="L261" i="9"/>
  <c r="E261" i="9"/>
  <c r="M260" i="9"/>
  <c r="L260" i="9"/>
  <c r="F260" i="9"/>
  <c r="E260" i="9"/>
  <c r="M259" i="9"/>
  <c r="L259" i="9"/>
  <c r="F259" i="9"/>
  <c r="B259" i="9" s="1"/>
  <c r="E259" i="9"/>
  <c r="M258" i="9"/>
  <c r="L258" i="9"/>
  <c r="E258" i="9"/>
  <c r="M257" i="9"/>
  <c r="F257" i="9" s="1"/>
  <c r="L257" i="9"/>
  <c r="E257" i="9"/>
  <c r="B257" i="9"/>
  <c r="M256" i="9"/>
  <c r="L256" i="9"/>
  <c r="F256" i="9" s="1"/>
  <c r="E256" i="9"/>
  <c r="M255" i="9"/>
  <c r="L255" i="9"/>
  <c r="F255" i="9"/>
  <c r="B255" i="9" s="1"/>
  <c r="E255" i="9"/>
  <c r="M254" i="9"/>
  <c r="L254" i="9"/>
  <c r="F254" i="9" s="1"/>
  <c r="E254" i="9"/>
  <c r="B254" i="9"/>
  <c r="M253" i="9"/>
  <c r="F253" i="9" s="1"/>
  <c r="B253" i="9" s="1"/>
  <c r="L253" i="9"/>
  <c r="E253" i="9"/>
  <c r="M252" i="9"/>
  <c r="L252" i="9"/>
  <c r="F252" i="9"/>
  <c r="E252" i="9"/>
  <c r="B252" i="9" s="1"/>
  <c r="M251" i="9"/>
  <c r="L251" i="9"/>
  <c r="F251" i="9"/>
  <c r="B251" i="9" s="1"/>
  <c r="E251" i="9"/>
  <c r="M250" i="9"/>
  <c r="L250" i="9"/>
  <c r="F250" i="9" s="1"/>
  <c r="E250" i="9"/>
  <c r="M249" i="9"/>
  <c r="F249" i="9" s="1"/>
  <c r="L249" i="9"/>
  <c r="E249" i="9"/>
  <c r="B249" i="9" s="1"/>
  <c r="M248" i="9"/>
  <c r="L248" i="9"/>
  <c r="F248" i="9" s="1"/>
  <c r="E248" i="9"/>
  <c r="B248" i="9" s="1"/>
  <c r="M247" i="9"/>
  <c r="L247" i="9"/>
  <c r="F247" i="9" s="1"/>
  <c r="B247" i="9" s="1"/>
  <c r="E247" i="9"/>
  <c r="M246" i="9"/>
  <c r="L246" i="9"/>
  <c r="F246" i="9" s="1"/>
  <c r="B246" i="9" s="1"/>
  <c r="E246" i="9"/>
  <c r="M245" i="9"/>
  <c r="F245" i="9" s="1"/>
  <c r="B245" i="9" s="1"/>
  <c r="L245" i="9"/>
  <c r="E245" i="9"/>
  <c r="M244" i="9"/>
  <c r="L244" i="9"/>
  <c r="F244" i="9"/>
  <c r="E244" i="9"/>
  <c r="M243" i="9"/>
  <c r="F243" i="9" s="1"/>
  <c r="B243" i="9" s="1"/>
  <c r="L243" i="9"/>
  <c r="E243" i="9"/>
  <c r="M242" i="9"/>
  <c r="L242" i="9"/>
  <c r="E242" i="9"/>
  <c r="M241" i="9"/>
  <c r="F241" i="9" s="1"/>
  <c r="B241" i="9" s="1"/>
  <c r="L241" i="9"/>
  <c r="E241" i="9"/>
  <c r="M240" i="9"/>
  <c r="L240" i="9"/>
  <c r="E240" i="9"/>
  <c r="M239" i="9"/>
  <c r="L239" i="9"/>
  <c r="F239" i="9"/>
  <c r="B239" i="9" s="1"/>
  <c r="E239" i="9"/>
  <c r="M238" i="9"/>
  <c r="L238" i="9"/>
  <c r="F238" i="9" s="1"/>
  <c r="B238" i="9" s="1"/>
  <c r="E238" i="9"/>
  <c r="M237" i="9"/>
  <c r="F237" i="9" s="1"/>
  <c r="B237" i="9" s="1"/>
  <c r="L237" i="9"/>
  <c r="E237" i="9"/>
  <c r="M236" i="9"/>
  <c r="L236" i="9"/>
  <c r="E236" i="9"/>
  <c r="M235" i="9"/>
  <c r="L235" i="9"/>
  <c r="F235" i="9"/>
  <c r="B235" i="9" s="1"/>
  <c r="E235" i="9"/>
  <c r="M234" i="9"/>
  <c r="L234" i="9"/>
  <c r="F234" i="9" s="1"/>
  <c r="E234" i="9"/>
  <c r="M233" i="9"/>
  <c r="F233" i="9" s="1"/>
  <c r="L233" i="9"/>
  <c r="E233" i="9"/>
  <c r="B233" i="9" s="1"/>
  <c r="M232" i="9"/>
  <c r="L232" i="9"/>
  <c r="F232" i="9" s="1"/>
  <c r="E232" i="9"/>
  <c r="B232" i="9" s="1"/>
  <c r="M231" i="9"/>
  <c r="L231" i="9"/>
  <c r="F231" i="9" s="1"/>
  <c r="B231" i="9" s="1"/>
  <c r="E231" i="9"/>
  <c r="M230" i="9"/>
  <c r="L230" i="9"/>
  <c r="F230" i="9" s="1"/>
  <c r="E230" i="9"/>
  <c r="B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F177" i="9"/>
  <c r="F176" i="9"/>
  <c r="F175" i="9"/>
  <c r="F174" i="9"/>
  <c r="H173" i="9"/>
  <c r="G173" i="9"/>
  <c r="F173" i="9"/>
  <c r="E173" i="9"/>
  <c r="H172" i="9"/>
  <c r="G172" i="9"/>
  <c r="F172" i="9"/>
  <c r="B172" i="9" s="1"/>
  <c r="E172" i="9"/>
  <c r="H171" i="9"/>
  <c r="G171" i="9"/>
  <c r="F171" i="9"/>
  <c r="H170" i="9"/>
  <c r="G170" i="9"/>
  <c r="F170" i="9"/>
  <c r="E170" i="9"/>
  <c r="B170" i="9" s="1"/>
  <c r="H169" i="9"/>
  <c r="G169" i="9"/>
  <c r="F169" i="9"/>
  <c r="E169" i="9"/>
  <c r="B169" i="9" s="1"/>
  <c r="H168" i="9"/>
  <c r="G168" i="9"/>
  <c r="E168" i="9" s="1"/>
  <c r="F168" i="9"/>
  <c r="H167" i="9"/>
  <c r="G167" i="9"/>
  <c r="E167" i="9" s="1"/>
  <c r="F167" i="9"/>
  <c r="B167" i="9"/>
  <c r="H166" i="9"/>
  <c r="G166" i="9"/>
  <c r="E166" i="9" s="1"/>
  <c r="B166" i="9" s="1"/>
  <c r="F166" i="9"/>
  <c r="H165" i="9"/>
  <c r="G165" i="9"/>
  <c r="F165" i="9"/>
  <c r="E165" i="9"/>
  <c r="H164" i="9"/>
  <c r="G164" i="9"/>
  <c r="F164" i="9"/>
  <c r="B164" i="9" s="1"/>
  <c r="E164" i="9"/>
  <c r="H163" i="9"/>
  <c r="G163" i="9"/>
  <c r="F163" i="9"/>
  <c r="H162" i="9"/>
  <c r="G162" i="9"/>
  <c r="F162" i="9"/>
  <c r="E162" i="9"/>
  <c r="B162" i="9" s="1"/>
  <c r="H161" i="9"/>
  <c r="G161" i="9"/>
  <c r="F161" i="9"/>
  <c r="E161" i="9"/>
  <c r="B161" i="9" s="1"/>
  <c r="H160" i="9"/>
  <c r="G160" i="9"/>
  <c r="E160" i="9" s="1"/>
  <c r="F160" i="9"/>
  <c r="H159" i="9"/>
  <c r="G159" i="9"/>
  <c r="E159" i="9" s="1"/>
  <c r="F159" i="9"/>
  <c r="B159" i="9"/>
  <c r="H158" i="9"/>
  <c r="G158" i="9"/>
  <c r="E158" i="9" s="1"/>
  <c r="B158" i="9" s="1"/>
  <c r="F158" i="9"/>
  <c r="H157" i="9"/>
  <c r="G157" i="9"/>
  <c r="F157" i="9"/>
  <c r="E157" i="9"/>
  <c r="F156" i="9"/>
  <c r="H155" i="9"/>
  <c r="G155" i="9"/>
  <c r="E155" i="9" s="1"/>
  <c r="B155" i="9" s="1"/>
  <c r="F155" i="9"/>
  <c r="H154" i="9"/>
  <c r="G154" i="9"/>
  <c r="F154" i="9"/>
  <c r="E154" i="9"/>
  <c r="B154" i="9"/>
  <c r="H153" i="9"/>
  <c r="G153" i="9"/>
  <c r="F153" i="9"/>
  <c r="E153" i="9"/>
  <c r="B153" i="9" s="1"/>
  <c r="H152" i="9"/>
  <c r="G152" i="9"/>
  <c r="E152" i="9" s="1"/>
  <c r="B152" i="9" s="1"/>
  <c r="F152" i="9"/>
  <c r="H151" i="9"/>
  <c r="G151" i="9"/>
  <c r="E151" i="9" s="1"/>
  <c r="B151" i="9" s="1"/>
  <c r="F151" i="9"/>
  <c r="H150" i="9"/>
  <c r="G150" i="9"/>
  <c r="F150" i="9"/>
  <c r="H149" i="9"/>
  <c r="G149" i="9"/>
  <c r="F149" i="9"/>
  <c r="E149" i="9"/>
  <c r="B149" i="9" s="1"/>
  <c r="H148" i="9"/>
  <c r="G148" i="9"/>
  <c r="F148" i="9"/>
  <c r="B148" i="9" s="1"/>
  <c r="E148" i="9"/>
  <c r="H147" i="9"/>
  <c r="G147" i="9"/>
  <c r="E147" i="9" s="1"/>
  <c r="B147" i="9" s="1"/>
  <c r="F147" i="9"/>
  <c r="H146" i="9"/>
  <c r="G146" i="9"/>
  <c r="F146" i="9"/>
  <c r="E146" i="9"/>
  <c r="B146" i="9"/>
  <c r="H145" i="9"/>
  <c r="G145" i="9"/>
  <c r="F145" i="9"/>
  <c r="E145" i="9"/>
  <c r="B145" i="9" s="1"/>
  <c r="H144" i="9"/>
  <c r="G144" i="9"/>
  <c r="E144" i="9" s="1"/>
  <c r="B144" i="9" s="1"/>
  <c r="F144" i="9"/>
  <c r="H143" i="9"/>
  <c r="G143" i="9"/>
  <c r="E143" i="9" s="1"/>
  <c r="B143" i="9" s="1"/>
  <c r="F143" i="9"/>
  <c r="H142" i="9"/>
  <c r="G142" i="9"/>
  <c r="F142" i="9"/>
  <c r="H141" i="9"/>
  <c r="G141" i="9"/>
  <c r="F141" i="9"/>
  <c r="E141" i="9"/>
  <c r="B141" i="9" s="1"/>
  <c r="H140" i="9"/>
  <c r="G140" i="9"/>
  <c r="F140" i="9"/>
  <c r="B140" i="9" s="1"/>
  <c r="E140" i="9"/>
  <c r="H139" i="9"/>
  <c r="G139" i="9"/>
  <c r="E139" i="9" s="1"/>
  <c r="B139" i="9" s="1"/>
  <c r="F139" i="9"/>
  <c r="H138" i="9"/>
  <c r="G138" i="9"/>
  <c r="F138" i="9"/>
  <c r="E138" i="9"/>
  <c r="B138" i="9"/>
  <c r="H137" i="9"/>
  <c r="G137" i="9"/>
  <c r="F137" i="9"/>
  <c r="E137" i="9"/>
  <c r="B137" i="9" s="1"/>
  <c r="H136" i="9"/>
  <c r="G136" i="9"/>
  <c r="E136" i="9" s="1"/>
  <c r="B136" i="9" s="1"/>
  <c r="F136" i="9"/>
  <c r="H135" i="9"/>
  <c r="G135" i="9"/>
  <c r="E135" i="9" s="1"/>
  <c r="F135" i="9"/>
  <c r="B135" i="9"/>
  <c r="H134" i="9"/>
  <c r="G134" i="9"/>
  <c r="F134" i="9"/>
  <c r="H133" i="9"/>
  <c r="G133" i="9"/>
  <c r="F133" i="9"/>
  <c r="E133" i="9"/>
  <c r="H132" i="9"/>
  <c r="G132" i="9"/>
  <c r="F132" i="9"/>
  <c r="B132" i="9" s="1"/>
  <c r="E132" i="9"/>
  <c r="H131" i="9"/>
  <c r="G131" i="9"/>
  <c r="F131" i="9"/>
  <c r="H130" i="9"/>
  <c r="G130" i="9"/>
  <c r="F130" i="9"/>
  <c r="E130" i="9"/>
  <c r="B130" i="9" s="1"/>
  <c r="H129" i="9"/>
  <c r="G129" i="9"/>
  <c r="F129" i="9"/>
  <c r="E129" i="9"/>
  <c r="B129" i="9" s="1"/>
  <c r="H128" i="9"/>
  <c r="G128" i="9"/>
  <c r="E128" i="9" s="1"/>
  <c r="F128" i="9"/>
  <c r="H127" i="9"/>
  <c r="G127" i="9"/>
  <c r="E127" i="9" s="1"/>
  <c r="B127" i="9" s="1"/>
  <c r="F127" i="9"/>
  <c r="H126" i="9"/>
  <c r="G126" i="9"/>
  <c r="E126" i="9" s="1"/>
  <c r="F126" i="9"/>
  <c r="B126" i="9"/>
  <c r="H125" i="9"/>
  <c r="G125" i="9"/>
  <c r="F125" i="9"/>
  <c r="E125" i="9"/>
  <c r="B125" i="9" s="1"/>
  <c r="H124" i="9"/>
  <c r="G124" i="9"/>
  <c r="F124" i="9"/>
  <c r="B124" i="9" s="1"/>
  <c r="E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G118" i="9"/>
  <c r="F118" i="9"/>
  <c r="H117" i="9"/>
  <c r="G117" i="9"/>
  <c r="F117" i="9"/>
  <c r="E117" i="9"/>
  <c r="H116" i="9"/>
  <c r="G116" i="9"/>
  <c r="F116" i="9"/>
  <c r="B116" i="9" s="1"/>
  <c r="E116" i="9"/>
  <c r="H115" i="9"/>
  <c r="G115" i="9"/>
  <c r="F115" i="9"/>
  <c r="H114" i="9"/>
  <c r="G114" i="9"/>
  <c r="F114" i="9"/>
  <c r="E114" i="9"/>
  <c r="B114" i="9" s="1"/>
  <c r="H113" i="9"/>
  <c r="G113" i="9"/>
  <c r="F113" i="9"/>
  <c r="E113" i="9"/>
  <c r="B113" i="9" s="1"/>
  <c r="H112" i="9"/>
  <c r="G112" i="9"/>
  <c r="E112" i="9" s="1"/>
  <c r="F112" i="9"/>
  <c r="H111" i="9"/>
  <c r="G111" i="9"/>
  <c r="E111" i="9" s="1"/>
  <c r="B111" i="9" s="1"/>
  <c r="F111" i="9"/>
  <c r="H110" i="9"/>
  <c r="G110" i="9"/>
  <c r="E110" i="9" s="1"/>
  <c r="F110" i="9"/>
  <c r="B110" i="9"/>
  <c r="H109" i="9"/>
  <c r="G109" i="9"/>
  <c r="E109" i="9" s="1"/>
  <c r="B109" i="9" s="1"/>
  <c r="F109" i="9"/>
  <c r="H108" i="9"/>
  <c r="G108" i="9"/>
  <c r="F108" i="9"/>
  <c r="B108" i="9" s="1"/>
  <c r="E108" i="9"/>
  <c r="H107" i="9"/>
  <c r="G107" i="9"/>
  <c r="F107" i="9"/>
  <c r="H106" i="9"/>
  <c r="G106" i="9"/>
  <c r="F106" i="9"/>
  <c r="E106" i="9"/>
  <c r="B106" i="9" s="1"/>
  <c r="H105" i="9"/>
  <c r="G105" i="9"/>
  <c r="F105" i="9"/>
  <c r="E105" i="9"/>
  <c r="B105" i="9" s="1"/>
  <c r="H104" i="9"/>
  <c r="G104" i="9"/>
  <c r="F104" i="9"/>
  <c r="H103" i="9"/>
  <c r="G103" i="9"/>
  <c r="E103" i="9" s="1"/>
  <c r="B103" i="9" s="1"/>
  <c r="F103" i="9"/>
  <c r="H102" i="9"/>
  <c r="E102" i="9" s="1"/>
  <c r="B102" i="9" s="1"/>
  <c r="G102" i="9"/>
  <c r="F102" i="9"/>
  <c r="H101" i="9"/>
  <c r="G101" i="9"/>
  <c r="E101" i="9" s="1"/>
  <c r="B101" i="9" s="1"/>
  <c r="F101" i="9"/>
  <c r="H100" i="9"/>
  <c r="G100" i="9"/>
  <c r="F100" i="9"/>
  <c r="E100" i="9"/>
  <c r="B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G94" i="9"/>
  <c r="E94" i="9" s="1"/>
  <c r="F94" i="9"/>
  <c r="B94" i="9"/>
  <c r="H93" i="9"/>
  <c r="G93" i="9"/>
  <c r="F93" i="9"/>
  <c r="E93" i="9"/>
  <c r="B93" i="9" s="1"/>
  <c r="H92" i="9"/>
  <c r="G92" i="9"/>
  <c r="F92" i="9"/>
  <c r="E92" i="9"/>
  <c r="B92" i="9" s="1"/>
  <c r="H91" i="9"/>
  <c r="G91" i="9"/>
  <c r="F91" i="9"/>
  <c r="H90" i="9"/>
  <c r="G90" i="9"/>
  <c r="F90" i="9"/>
  <c r="E90" i="9"/>
  <c r="B90" i="9" s="1"/>
  <c r="H89" i="9"/>
  <c r="G89" i="9"/>
  <c r="F89" i="9"/>
  <c r="E89" i="9"/>
  <c r="B89" i="9"/>
  <c r="H88" i="9"/>
  <c r="G88" i="9"/>
  <c r="E88" i="9" s="1"/>
  <c r="B88" i="9" s="1"/>
  <c r="F88" i="9"/>
  <c r="H87" i="9"/>
  <c r="G87" i="9"/>
  <c r="F87" i="9"/>
  <c r="E87" i="9"/>
  <c r="B87" i="9"/>
  <c r="H86" i="9"/>
  <c r="G86" i="9"/>
  <c r="E86" i="9" s="1"/>
  <c r="B86" i="9" s="1"/>
  <c r="F86" i="9"/>
  <c r="H85" i="9"/>
  <c r="G85" i="9"/>
  <c r="F85" i="9"/>
  <c r="E85" i="9"/>
  <c r="B85" i="9" s="1"/>
  <c r="H84" i="9"/>
  <c r="G84" i="9"/>
  <c r="F84" i="9"/>
  <c r="E84" i="9"/>
  <c r="B84" i="9" s="1"/>
  <c r="H83" i="9"/>
  <c r="G83" i="9"/>
  <c r="F83" i="9"/>
  <c r="H82" i="9"/>
  <c r="G82" i="9"/>
  <c r="E82" i="9" s="1"/>
  <c r="B82" i="9" s="1"/>
  <c r="F82" i="9"/>
  <c r="H81" i="9"/>
  <c r="G81" i="9"/>
  <c r="E81" i="9" s="1"/>
  <c r="B81" i="9" s="1"/>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G75" i="9"/>
  <c r="F75" i="9"/>
  <c r="E75" i="9"/>
  <c r="B75" i="9"/>
  <c r="H74" i="9"/>
  <c r="G74" i="9"/>
  <c r="E74" i="9" s="1"/>
  <c r="B74" i="9" s="1"/>
  <c r="F74" i="9"/>
  <c r="H73" i="9"/>
  <c r="G73" i="9"/>
  <c r="E73" i="9" s="1"/>
  <c r="F73" i="9"/>
  <c r="B73" i="9"/>
  <c r="H72" i="9"/>
  <c r="G72" i="9"/>
  <c r="F72" i="9"/>
  <c r="E72" i="9"/>
  <c r="B72" i="9" s="1"/>
  <c r="H71" i="9"/>
  <c r="E71" i="9" s="1"/>
  <c r="G71" i="9"/>
  <c r="F71" i="9"/>
  <c r="H70" i="9"/>
  <c r="G70" i="9"/>
  <c r="F70" i="9"/>
  <c r="E70" i="9"/>
  <c r="B70" i="9" s="1"/>
  <c r="H69" i="9"/>
  <c r="E69" i="9" s="1"/>
  <c r="B69" i="9" s="1"/>
  <c r="G69" i="9"/>
  <c r="F69" i="9"/>
  <c r="H68" i="9"/>
  <c r="G68" i="9"/>
  <c r="F68" i="9"/>
  <c r="E68" i="9"/>
  <c r="B68" i="9" s="1"/>
  <c r="H67" i="9"/>
  <c r="G67" i="9"/>
  <c r="F67" i="9"/>
  <c r="E67" i="9"/>
  <c r="B67" i="9"/>
  <c r="H66" i="9"/>
  <c r="G66" i="9"/>
  <c r="E66" i="9" s="1"/>
  <c r="B66" i="9" s="1"/>
  <c r="F66" i="9"/>
  <c r="H65" i="9"/>
  <c r="G65" i="9"/>
  <c r="E65" i="9" s="1"/>
  <c r="B65" i="9" s="1"/>
  <c r="F65" i="9"/>
  <c r="H64" i="9"/>
  <c r="G64" i="9"/>
  <c r="F64" i="9"/>
  <c r="E64" i="9"/>
  <c r="B64" i="9" s="1"/>
  <c r="H63" i="9"/>
  <c r="E63" i="9" s="1"/>
  <c r="B63" i="9" s="1"/>
  <c r="G63" i="9"/>
  <c r="F63" i="9"/>
  <c r="H62" i="9"/>
  <c r="G62" i="9"/>
  <c r="F62" i="9"/>
  <c r="E62" i="9"/>
  <c r="B62" i="9" s="1"/>
  <c r="H61" i="9"/>
  <c r="E61" i="9" s="1"/>
  <c r="B61" i="9" s="1"/>
  <c r="G61" i="9"/>
  <c r="F61" i="9"/>
  <c r="H60" i="9"/>
  <c r="G60" i="9"/>
  <c r="F60" i="9"/>
  <c r="E60" i="9"/>
  <c r="B60" i="9" s="1"/>
  <c r="H59" i="9"/>
  <c r="G59" i="9"/>
  <c r="F59" i="9"/>
  <c r="E59" i="9"/>
  <c r="B59" i="9"/>
  <c r="H58" i="9"/>
  <c r="G58" i="9"/>
  <c r="E58" i="9" s="1"/>
  <c r="B58" i="9" s="1"/>
  <c r="F58" i="9"/>
  <c r="H57" i="9"/>
  <c r="G57" i="9"/>
  <c r="F57" i="9"/>
  <c r="H56" i="9"/>
  <c r="G56" i="9"/>
  <c r="F56" i="9"/>
  <c r="E56" i="9"/>
  <c r="B56" i="9" s="1"/>
  <c r="H55" i="9"/>
  <c r="G55" i="9"/>
  <c r="E55" i="9" s="1"/>
  <c r="F55" i="9"/>
  <c r="H54" i="9"/>
  <c r="E54" i="9" s="1"/>
  <c r="B54" i="9" s="1"/>
  <c r="G54" i="9"/>
  <c r="F54" i="9"/>
  <c r="H53" i="9"/>
  <c r="E53" i="9" s="1"/>
  <c r="B53" i="9" s="1"/>
  <c r="G53" i="9"/>
  <c r="F53" i="9"/>
  <c r="H52" i="9"/>
  <c r="G52" i="9"/>
  <c r="F52" i="9"/>
  <c r="E52" i="9"/>
  <c r="B52" i="9" s="1"/>
  <c r="H51" i="9"/>
  <c r="G51" i="9"/>
  <c r="F51" i="9"/>
  <c r="E51" i="9"/>
  <c r="B51" i="9" s="1"/>
  <c r="H50" i="9"/>
  <c r="G50" i="9"/>
  <c r="F50" i="9"/>
  <c r="H49" i="9"/>
  <c r="G49" i="9"/>
  <c r="E49" i="9" s="1"/>
  <c r="B49" i="9" s="1"/>
  <c r="F49" i="9"/>
  <c r="H48" i="9"/>
  <c r="G48" i="9"/>
  <c r="F48" i="9"/>
  <c r="E48" i="9"/>
  <c r="B48" i="9" s="1"/>
  <c r="H47" i="9"/>
  <c r="G47" i="9"/>
  <c r="E47" i="9" s="1"/>
  <c r="B47" i="9" s="1"/>
  <c r="F47" i="9"/>
  <c r="H46" i="9"/>
  <c r="G46" i="9"/>
  <c r="F46" i="9"/>
  <c r="E46" i="9"/>
  <c r="B46" i="9" s="1"/>
  <c r="H45" i="9"/>
  <c r="E45" i="9" s="1"/>
  <c r="B45" i="9" s="1"/>
  <c r="G45" i="9"/>
  <c r="F45" i="9"/>
  <c r="H44" i="9"/>
  <c r="G44" i="9"/>
  <c r="F44" i="9"/>
  <c r="E44" i="9"/>
  <c r="B44" i="9" s="1"/>
  <c r="H43" i="9"/>
  <c r="G43" i="9"/>
  <c r="F43" i="9"/>
  <c r="E43" i="9"/>
  <c r="B43" i="9"/>
  <c r="H42" i="9"/>
  <c r="G42" i="9"/>
  <c r="E42" i="9" s="1"/>
  <c r="B42" i="9" s="1"/>
  <c r="F42" i="9"/>
  <c r="H41" i="9"/>
  <c r="G41" i="9"/>
  <c r="E41" i="9" s="1"/>
  <c r="B41" i="9" s="1"/>
  <c r="F41" i="9"/>
  <c r="H40" i="9"/>
  <c r="G40" i="9"/>
  <c r="F40" i="9"/>
  <c r="E40" i="9"/>
  <c r="B40" i="9"/>
  <c r="H39" i="9"/>
  <c r="G39" i="9"/>
  <c r="E39" i="9" s="1"/>
  <c r="B39" i="9" s="1"/>
  <c r="F39" i="9"/>
  <c r="H38" i="9"/>
  <c r="G38" i="9"/>
  <c r="F38" i="9"/>
  <c r="E38" i="9"/>
  <c r="B38" i="9" s="1"/>
  <c r="H37" i="9"/>
  <c r="G37" i="9"/>
  <c r="F37" i="9"/>
  <c r="H36" i="9"/>
  <c r="G36" i="9"/>
  <c r="F36" i="9"/>
  <c r="H35" i="9"/>
  <c r="G35" i="9"/>
  <c r="F35" i="9"/>
  <c r="E35" i="9"/>
  <c r="B35" i="9" s="1"/>
  <c r="H34" i="9"/>
  <c r="G34" i="9"/>
  <c r="E34" i="9" s="1"/>
  <c r="B34" i="9" s="1"/>
  <c r="F34" i="9"/>
  <c r="H33" i="9"/>
  <c r="G33" i="9"/>
  <c r="E33" i="9" s="1"/>
  <c r="F33" i="9"/>
  <c r="B33" i="9"/>
  <c r="H32" i="9"/>
  <c r="G32" i="9"/>
  <c r="F32" i="9"/>
  <c r="E32" i="9"/>
  <c r="B32" i="9"/>
  <c r="H31" i="9"/>
  <c r="G31" i="9"/>
  <c r="F31" i="9"/>
  <c r="H30" i="9"/>
  <c r="G30" i="9"/>
  <c r="F30" i="9"/>
  <c r="E30" i="9"/>
  <c r="B30" i="9" s="1"/>
  <c r="H29" i="9"/>
  <c r="G29" i="9"/>
  <c r="F29" i="9"/>
  <c r="H28" i="9"/>
  <c r="G28" i="9"/>
  <c r="F28" i="9"/>
  <c r="E28" i="9"/>
  <c r="B28" i="9" s="1"/>
  <c r="H27" i="9"/>
  <c r="G27" i="9"/>
  <c r="F27" i="9"/>
  <c r="E27" i="9"/>
  <c r="B27" i="9" s="1"/>
  <c r="H26" i="9"/>
  <c r="G26" i="9"/>
  <c r="F26" i="9"/>
  <c r="H25" i="9"/>
  <c r="G25" i="9"/>
  <c r="E25" i="9" s="1"/>
  <c r="F25" i="9"/>
  <c r="B25" i="9"/>
  <c r="F24" i="9"/>
  <c r="F4" i="9"/>
  <c r="O3" i="9"/>
  <c r="G296" i="9" s="1"/>
  <c r="E296" i="9" s="1"/>
  <c r="I3" i="9"/>
  <c r="G196" i="9" s="1"/>
  <c r="E196" i="9" s="1"/>
  <c r="B196" i="9" s="1"/>
  <c r="H3" i="9"/>
  <c r="G3" i="9"/>
  <c r="D104" i="8"/>
  <c r="I41" i="3" s="1"/>
  <c r="D97" i="8"/>
  <c r="D92" i="8"/>
  <c r="D87" i="8"/>
  <c r="D82" i="8"/>
  <c r="D77" i="8"/>
  <c r="D51" i="8" s="1"/>
  <c r="D45" i="8" s="1"/>
  <c r="I40" i="3" s="1"/>
  <c r="D72" i="8"/>
  <c r="D67" i="8"/>
  <c r="D62" i="8"/>
  <c r="D57" i="8"/>
  <c r="D52" i="8"/>
  <c r="D46" i="8"/>
  <c r="D37" i="8"/>
  <c r="D27" i="8"/>
  <c r="C1604" i="1" s="1"/>
  <c r="G1604" i="1" s="1"/>
  <c r="D18" i="8"/>
  <c r="D8" i="8"/>
  <c r="D6" i="8" s="1"/>
  <c r="C1583" i="1" s="1"/>
  <c r="E44" i="7"/>
  <c r="E38" i="7" s="1"/>
  <c r="D44" i="7"/>
  <c r="E39" i="7"/>
  <c r="D39" i="7"/>
  <c r="D38" i="7"/>
  <c r="E30" i="7"/>
  <c r="D30" i="7"/>
  <c r="E23" i="7"/>
  <c r="E22" i="7" s="1"/>
  <c r="D1555" i="1" s="1"/>
  <c r="G1555" i="1" s="1"/>
  <c r="D23" i="7"/>
  <c r="D22" i="7" s="1"/>
  <c r="E14" i="7"/>
  <c r="D14" i="7"/>
  <c r="E7" i="7"/>
  <c r="E6" i="7" s="1"/>
  <c r="D1539" i="1" s="1"/>
  <c r="D7" i="7"/>
  <c r="D6" i="7" s="1"/>
  <c r="D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514" i="1" s="1"/>
  <c r="D118" i="6"/>
  <c r="F117" i="6"/>
  <c r="F116" i="6"/>
  <c r="F115" i="6"/>
  <c r="E115" i="6"/>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I28" i="3"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F260" i="5"/>
  <c r="E260" i="5"/>
  <c r="D260" i="5"/>
  <c r="F259" i="5"/>
  <c r="F258" i="5"/>
  <c r="F257" i="5"/>
  <c r="E256" i="5"/>
  <c r="D256" i="5"/>
  <c r="D255" i="5" s="1"/>
  <c r="F254" i="5"/>
  <c r="F253" i="5"/>
  <c r="E252" i="5"/>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D203" i="5" s="1"/>
  <c r="G338" i="9" s="1"/>
  <c r="F203"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D178" i="5" s="1"/>
  <c r="F185" i="5"/>
  <c r="F184" i="5"/>
  <c r="F183" i="5"/>
  <c r="F182" i="5"/>
  <c r="E181" i="5"/>
  <c r="D1185" i="1" s="1"/>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G314" i="9" s="1"/>
  <c r="F87" i="5"/>
  <c r="F86" i="5"/>
  <c r="F85" i="5"/>
  <c r="F84" i="5"/>
  <c r="F83" i="5"/>
  <c r="E82" i="5"/>
  <c r="F82" i="5" s="1"/>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G1050" i="1" s="1"/>
  <c r="D45" i="5"/>
  <c r="F44" i="5"/>
  <c r="F43" i="5"/>
  <c r="F42" i="5"/>
  <c r="E41" i="5"/>
  <c r="D1046" i="1" s="1"/>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018" i="1"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D630" i="4"/>
  <c r="D629" i="4" s="1"/>
  <c r="F629"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E597" i="4"/>
  <c r="D597" i="4"/>
  <c r="F597" i="4" s="1"/>
  <c r="F596" i="4"/>
  <c r="F595" i="4"/>
  <c r="F594" i="4"/>
  <c r="E594" i="4"/>
  <c r="D594" i="4"/>
  <c r="F593" i="4"/>
  <c r="F592" i="4"/>
  <c r="F591" i="4"/>
  <c r="E591" i="4"/>
  <c r="D591" i="4"/>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F572"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F537" i="4"/>
  <c r="E537" i="4"/>
  <c r="D537" i="4"/>
  <c r="F534" i="4"/>
  <c r="F533" i="4"/>
  <c r="E532" i="4"/>
  <c r="D532" i="4"/>
  <c r="D522" i="4" s="1"/>
  <c r="F522" i="4" s="1"/>
  <c r="F531" i="4"/>
  <c r="F530" i="4"/>
  <c r="F529" i="4"/>
  <c r="E529" i="4"/>
  <c r="D529" i="4"/>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E479" i="4" s="1"/>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31" i="4"/>
  <c r="D431" i="4"/>
  <c r="E428" i="4"/>
  <c r="D428" i="4"/>
  <c r="F428" i="4" s="1"/>
  <c r="F427" i="4"/>
  <c r="E427" i="4"/>
  <c r="D427" i="4"/>
  <c r="D648" i="4" s="1"/>
  <c r="F648" i="4" s="1"/>
  <c r="E426" i="4"/>
  <c r="F426" i="4" s="1"/>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E361" i="4" s="1"/>
  <c r="D362" i="4"/>
  <c r="D361" i="4" s="1"/>
  <c r="F361" i="4"/>
  <c r="F359" i="4"/>
  <c r="F358" i="4"/>
  <c r="E358" i="4"/>
  <c r="D358" i="4"/>
  <c r="F357" i="4"/>
  <c r="F356" i="4"/>
  <c r="F355" i="4"/>
  <c r="E355" i="4"/>
  <c r="D355" i="4"/>
  <c r="D354" i="4" s="1"/>
  <c r="F354" i="4"/>
  <c r="E354"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F327" i="4" s="1"/>
  <c r="D327" i="4"/>
  <c r="F326" i="4"/>
  <c r="F325" i="4"/>
  <c r="F324" i="4"/>
  <c r="F323" i="4"/>
  <c r="E322" i="4"/>
  <c r="D322" i="4"/>
  <c r="F322" i="4" s="1"/>
  <c r="F320" i="4"/>
  <c r="F319" i="4"/>
  <c r="F318" i="4"/>
  <c r="F317" i="4"/>
  <c r="F316" i="4"/>
  <c r="F315" i="4"/>
  <c r="F314" i="4"/>
  <c r="E314" i="4"/>
  <c r="D314" i="4"/>
  <c r="F313" i="4"/>
  <c r="F312" i="4"/>
  <c r="F311" i="4"/>
  <c r="F310" i="4"/>
  <c r="E310" i="4"/>
  <c r="E309" i="4" s="1"/>
  <c r="D310" i="4"/>
  <c r="D309" i="4" s="1"/>
  <c r="F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s="1"/>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E230" i="4" s="1"/>
  <c r="D234" i="4"/>
  <c r="F233" i="4"/>
  <c r="F232" i="4"/>
  <c r="E231" i="4"/>
  <c r="D231" i="4"/>
  <c r="F231" i="4" s="1"/>
  <c r="D230" i="4"/>
  <c r="F230" i="4" s="1"/>
  <c r="F229" i="4"/>
  <c r="F228" i="4"/>
  <c r="F227" i="4"/>
  <c r="F226" i="4"/>
  <c r="E225" i="4"/>
  <c r="D225" i="4"/>
  <c r="F225" i="4" s="1"/>
  <c r="F224" i="4"/>
  <c r="F223" i="4"/>
  <c r="E222" i="4"/>
  <c r="D222" i="4"/>
  <c r="F222" i="4" s="1"/>
  <c r="E221" i="4"/>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198" i="1" s="1"/>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H161" i="1" s="1"/>
  <c r="D165" i="4"/>
  <c r="F163" i="4"/>
  <c r="F162" i="4"/>
  <c r="F161" i="4"/>
  <c r="F160" i="4"/>
  <c r="E160" i="4"/>
  <c r="E153" i="4" s="1"/>
  <c r="D149" i="1" s="1"/>
  <c r="D160" i="4"/>
  <c r="F159" i="4"/>
  <c r="F158" i="4"/>
  <c r="F157" i="4"/>
  <c r="F156" i="4"/>
  <c r="F155" i="4"/>
  <c r="E154" i="4"/>
  <c r="F154" i="4" s="1"/>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D134" i="4" s="1"/>
  <c r="F134" i="4" s="1"/>
  <c r="F133" i="4"/>
  <c r="F132" i="4"/>
  <c r="F131" i="4"/>
  <c r="F130" i="4"/>
  <c r="F129" i="4"/>
  <c r="E129" i="4"/>
  <c r="D129" i="4"/>
  <c r="F128" i="4"/>
  <c r="F127" i="4"/>
  <c r="E126" i="4"/>
  <c r="D122" i="1" s="1"/>
  <c r="D126" i="4"/>
  <c r="D125" i="4" s="1"/>
  <c r="F124" i="4"/>
  <c r="F123" i="4"/>
  <c r="F122" i="4"/>
  <c r="F121" i="4"/>
  <c r="E120" i="4"/>
  <c r="D120" i="4"/>
  <c r="F119" i="4"/>
  <c r="F118" i="4"/>
  <c r="F117" i="4"/>
  <c r="F116" i="4"/>
  <c r="F115" i="4"/>
  <c r="F114" i="4"/>
  <c r="F113" i="4"/>
  <c r="F112" i="4"/>
  <c r="E112" i="4"/>
  <c r="D112" i="4"/>
  <c r="F111" i="4"/>
  <c r="F110" i="4"/>
  <c r="F109" i="4"/>
  <c r="F108" i="4"/>
  <c r="F107" i="4"/>
  <c r="E107" i="4"/>
  <c r="E106" i="4" s="1"/>
  <c r="D102" i="1" s="1"/>
  <c r="D107" i="4"/>
  <c r="F105" i="4"/>
  <c r="F104" i="4"/>
  <c r="F103" i="4"/>
  <c r="F102" i="4"/>
  <c r="F101" i="4"/>
  <c r="F100" i="4"/>
  <c r="F99" i="4"/>
  <c r="F98" i="4"/>
  <c r="E98" i="4"/>
  <c r="D98" i="4"/>
  <c r="F97" i="4"/>
  <c r="F96" i="4"/>
  <c r="F95" i="4"/>
  <c r="F94" i="4"/>
  <c r="F93" i="4"/>
  <c r="F92" i="4"/>
  <c r="E91" i="4"/>
  <c r="D91" i="4"/>
  <c r="D82" i="4" s="1"/>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E49" i="4" s="1"/>
  <c r="D45" i="1"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8" i="4"/>
  <c r="F47" i="4"/>
  <c r="F46" i="4"/>
  <c r="F45" i="4"/>
  <c r="E44" i="4"/>
  <c r="E43" i="4" s="1"/>
  <c r="D44" i="4"/>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G1684" i="1" s="1"/>
  <c r="C1683" i="1"/>
  <c r="H1683" i="1" s="1"/>
  <c r="C1682" i="1"/>
  <c r="H1680" i="1"/>
  <c r="G1680" i="1"/>
  <c r="C1680" i="1"/>
  <c r="G1679" i="1"/>
  <c r="C1679" i="1"/>
  <c r="H1679" i="1" s="1"/>
  <c r="C1678" i="1"/>
  <c r="G1678" i="1" s="1"/>
  <c r="H1677" i="1"/>
  <c r="C1677" i="1"/>
  <c r="G1677" i="1" s="1"/>
  <c r="H1676" i="1"/>
  <c r="C1676" i="1"/>
  <c r="G1676" i="1" s="1"/>
  <c r="G1675" i="1"/>
  <c r="C1675" i="1"/>
  <c r="H1675" i="1" s="1"/>
  <c r="C1674" i="1"/>
  <c r="G1673" i="1"/>
  <c r="C1673" i="1"/>
  <c r="H1673" i="1" s="1"/>
  <c r="H1672" i="1"/>
  <c r="G1672" i="1"/>
  <c r="C1672" i="1"/>
  <c r="G1671" i="1"/>
  <c r="C1671" i="1"/>
  <c r="H1671" i="1" s="1"/>
  <c r="C1670" i="1"/>
  <c r="G1670" i="1" s="1"/>
  <c r="H1669" i="1"/>
  <c r="C1669" i="1"/>
  <c r="G1669" i="1" s="1"/>
  <c r="H1668" i="1"/>
  <c r="C1668" i="1"/>
  <c r="G1668" i="1" s="1"/>
  <c r="G1667" i="1"/>
  <c r="C1667" i="1"/>
  <c r="H1667" i="1" s="1"/>
  <c r="C1666" i="1"/>
  <c r="G1665" i="1"/>
  <c r="C1665" i="1"/>
  <c r="H1665" i="1" s="1"/>
  <c r="H1664" i="1"/>
  <c r="G1664" i="1"/>
  <c r="C1664" i="1"/>
  <c r="G1663" i="1"/>
  <c r="C1663" i="1"/>
  <c r="H1663" i="1" s="1"/>
  <c r="C1662" i="1"/>
  <c r="G1662" i="1" s="1"/>
  <c r="H1661" i="1"/>
  <c r="C1661" i="1"/>
  <c r="G1661" i="1" s="1"/>
  <c r="H1660" i="1"/>
  <c r="C1660" i="1"/>
  <c r="G1660" i="1" s="1"/>
  <c r="G1659" i="1"/>
  <c r="C1659" i="1"/>
  <c r="H1659" i="1" s="1"/>
  <c r="C1658" i="1"/>
  <c r="G1657" i="1"/>
  <c r="C1657" i="1"/>
  <c r="H1657" i="1" s="1"/>
  <c r="H1656" i="1"/>
  <c r="G1656" i="1"/>
  <c r="C1656" i="1"/>
  <c r="G1655" i="1"/>
  <c r="C1655" i="1"/>
  <c r="H1655" i="1" s="1"/>
  <c r="C1654" i="1"/>
  <c r="G1654" i="1" s="1"/>
  <c r="H1653" i="1"/>
  <c r="C1653" i="1"/>
  <c r="G1653" i="1" s="1"/>
  <c r="H1652" i="1"/>
  <c r="C1652" i="1"/>
  <c r="G1652" i="1" s="1"/>
  <c r="G1651" i="1"/>
  <c r="C1651" i="1"/>
  <c r="H1651" i="1" s="1"/>
  <c r="C1650" i="1"/>
  <c r="G1649" i="1"/>
  <c r="C1649" i="1"/>
  <c r="H1649" i="1" s="1"/>
  <c r="H1648" i="1"/>
  <c r="G1648" i="1"/>
  <c r="C1648" i="1"/>
  <c r="G1647" i="1"/>
  <c r="C1647" i="1"/>
  <c r="H1647" i="1" s="1"/>
  <c r="C1646" i="1"/>
  <c r="G1646" i="1" s="1"/>
  <c r="H1645" i="1"/>
  <c r="C1645" i="1"/>
  <c r="G1645" i="1" s="1"/>
  <c r="H1644" i="1"/>
  <c r="C1644" i="1"/>
  <c r="G1644" i="1" s="1"/>
  <c r="G1643" i="1"/>
  <c r="C1643" i="1"/>
  <c r="H1643" i="1" s="1"/>
  <c r="C1642" i="1"/>
  <c r="G1641" i="1"/>
  <c r="C1641" i="1"/>
  <c r="H1641" i="1" s="1"/>
  <c r="H1640" i="1"/>
  <c r="G1640" i="1"/>
  <c r="C1640" i="1"/>
  <c r="G1639" i="1"/>
  <c r="C1639" i="1"/>
  <c r="H1639" i="1" s="1"/>
  <c r="C1638" i="1"/>
  <c r="G1638" i="1" s="1"/>
  <c r="H1637" i="1"/>
  <c r="C1637" i="1"/>
  <c r="G1637" i="1" s="1"/>
  <c r="H1636" i="1"/>
  <c r="C1636" i="1"/>
  <c r="G1636" i="1" s="1"/>
  <c r="G1635" i="1"/>
  <c r="C1635" i="1"/>
  <c r="H1635" i="1" s="1"/>
  <c r="C1634" i="1"/>
  <c r="G1633" i="1"/>
  <c r="C1633" i="1"/>
  <c r="H1633" i="1" s="1"/>
  <c r="H1632" i="1"/>
  <c r="G1632" i="1"/>
  <c r="C1632" i="1"/>
  <c r="G1631" i="1"/>
  <c r="C1631" i="1"/>
  <c r="H1631" i="1" s="1"/>
  <c r="C1630" i="1"/>
  <c r="G1630" i="1" s="1"/>
  <c r="H1629" i="1"/>
  <c r="C1629" i="1"/>
  <c r="G1629" i="1" s="1"/>
  <c r="H1628" i="1"/>
  <c r="C1628" i="1"/>
  <c r="G1628" i="1" s="1"/>
  <c r="G1627" i="1"/>
  <c r="C1627" i="1"/>
  <c r="H1627" i="1" s="1"/>
  <c r="C1626" i="1"/>
  <c r="G1625" i="1"/>
  <c r="C1625" i="1"/>
  <c r="H1625" i="1" s="1"/>
  <c r="H1624" i="1"/>
  <c r="G1624" i="1"/>
  <c r="C1624" i="1"/>
  <c r="G1623" i="1"/>
  <c r="C1623" i="1"/>
  <c r="H1623" i="1" s="1"/>
  <c r="C1622" i="1"/>
  <c r="G1622" i="1" s="1"/>
  <c r="C1620" i="1"/>
  <c r="G1620" i="1" s="1"/>
  <c r="C1619" i="1"/>
  <c r="H1619" i="1" s="1"/>
  <c r="C1618" i="1"/>
  <c r="G1617" i="1"/>
  <c r="C1617" i="1"/>
  <c r="H1617" i="1" s="1"/>
  <c r="H1616" i="1"/>
  <c r="G1616" i="1"/>
  <c r="C1616" i="1"/>
  <c r="G1615" i="1"/>
  <c r="C1615" i="1"/>
  <c r="H1615" i="1" s="1"/>
  <c r="H1614" i="1"/>
  <c r="C1614" i="1"/>
  <c r="G1614" i="1" s="1"/>
  <c r="C1613" i="1"/>
  <c r="G1613" i="1" s="1"/>
  <c r="C1612" i="1"/>
  <c r="G1612" i="1" s="1"/>
  <c r="C1611" i="1"/>
  <c r="H1611" i="1" s="1"/>
  <c r="C1610" i="1"/>
  <c r="C1609" i="1"/>
  <c r="H1609" i="1" s="1"/>
  <c r="H1608" i="1"/>
  <c r="G1608" i="1"/>
  <c r="C1608" i="1"/>
  <c r="C1607" i="1"/>
  <c r="H1607" i="1" s="1"/>
  <c r="C1606" i="1"/>
  <c r="G1606" i="1" s="1"/>
  <c r="C1605" i="1"/>
  <c r="G1605" i="1" s="1"/>
  <c r="C1603" i="1"/>
  <c r="H1603" i="1" s="1"/>
  <c r="C1601" i="1"/>
  <c r="H1601" i="1" s="1"/>
  <c r="H1600" i="1"/>
  <c r="G1600" i="1"/>
  <c r="C1600" i="1"/>
  <c r="G1599" i="1"/>
  <c r="C1599" i="1"/>
  <c r="H1599" i="1" s="1"/>
  <c r="H1598" i="1"/>
  <c r="C1598" i="1"/>
  <c r="G1598" i="1" s="1"/>
  <c r="H1597" i="1"/>
  <c r="C1597" i="1"/>
  <c r="G1597" i="1" s="1"/>
  <c r="C1596" i="1"/>
  <c r="G1596" i="1" s="1"/>
  <c r="C1595" i="1"/>
  <c r="H1595" i="1" s="1"/>
  <c r="C1594" i="1"/>
  <c r="C1593" i="1"/>
  <c r="H1593" i="1" s="1"/>
  <c r="G1592" i="1"/>
  <c r="C1592" i="1"/>
  <c r="H1592" i="1" s="1"/>
  <c r="C1591" i="1"/>
  <c r="H1591" i="1" s="1"/>
  <c r="C1590" i="1"/>
  <c r="G1590" i="1" s="1"/>
  <c r="H1589" i="1"/>
  <c r="C1589" i="1"/>
  <c r="G1589" i="1" s="1"/>
  <c r="C1588" i="1"/>
  <c r="G1588" i="1" s="1"/>
  <c r="C1587" i="1"/>
  <c r="H1587" i="1" s="1"/>
  <c r="C1586" i="1"/>
  <c r="H1584" i="1"/>
  <c r="G1584" i="1"/>
  <c r="C1584" i="1"/>
  <c r="G1582" i="1"/>
  <c r="C1582" i="1"/>
  <c r="J1581" i="1"/>
  <c r="D1581" i="1"/>
  <c r="C1581" i="1"/>
  <c r="H1581" i="1" s="1"/>
  <c r="H1580" i="1"/>
  <c r="D1580" i="1"/>
  <c r="C1580" i="1"/>
  <c r="G1580" i="1" s="1"/>
  <c r="I1580" i="1" s="1"/>
  <c r="H1579" i="1"/>
  <c r="D1579" i="1"/>
  <c r="G1579" i="1" s="1"/>
  <c r="I1579" i="1" s="1"/>
  <c r="C1579" i="1"/>
  <c r="D1578" i="1"/>
  <c r="H1578" i="1" s="1"/>
  <c r="C1578" i="1"/>
  <c r="D1577" i="1"/>
  <c r="C1577" i="1"/>
  <c r="G1577" i="1" s="1"/>
  <c r="G1576" i="1"/>
  <c r="D1576" i="1"/>
  <c r="J1576" i="1" s="1"/>
  <c r="C1576" i="1"/>
  <c r="H1575" i="1"/>
  <c r="D1575" i="1"/>
  <c r="G1575" i="1" s="1"/>
  <c r="I1575" i="1" s="1"/>
  <c r="C1575" i="1"/>
  <c r="J1574" i="1"/>
  <c r="G1574" i="1"/>
  <c r="I1574" i="1" s="1"/>
  <c r="D1574" i="1"/>
  <c r="C1574" i="1"/>
  <c r="H1574" i="1" s="1"/>
  <c r="D1573" i="1"/>
  <c r="C1573" i="1"/>
  <c r="G1573" i="1" s="1"/>
  <c r="D1572" i="1"/>
  <c r="C1572" i="1"/>
  <c r="G1572" i="1" s="1"/>
  <c r="H1571" i="1"/>
  <c r="D1571" i="1"/>
  <c r="C1571" i="1"/>
  <c r="G1571" i="1" s="1"/>
  <c r="J1570" i="1"/>
  <c r="D1570" i="1"/>
  <c r="H1570" i="1" s="1"/>
  <c r="C1570" i="1"/>
  <c r="G1569" i="1"/>
  <c r="D1569" i="1"/>
  <c r="H1569" i="1" s="1"/>
  <c r="C1569" i="1"/>
  <c r="G1568" i="1"/>
  <c r="I1568" i="1" s="1"/>
  <c r="D1568" i="1"/>
  <c r="C1568" i="1"/>
  <c r="H1568" i="1" s="1"/>
  <c r="I1567" i="1"/>
  <c r="H1567" i="1"/>
  <c r="D1567" i="1"/>
  <c r="C1567" i="1"/>
  <c r="G1567" i="1" s="1"/>
  <c r="D1566" i="1"/>
  <c r="J1566" i="1" s="1"/>
  <c r="C1566" i="1"/>
  <c r="G1565" i="1"/>
  <c r="D1565" i="1"/>
  <c r="C1565" i="1"/>
  <c r="J1565" i="1" s="1"/>
  <c r="G1564" i="1"/>
  <c r="D1564" i="1"/>
  <c r="J1564" i="1" s="1"/>
  <c r="C1564" i="1"/>
  <c r="G1563" i="1"/>
  <c r="D1563" i="1"/>
  <c r="H1563" i="1" s="1"/>
  <c r="C1563" i="1"/>
  <c r="H1562" i="1"/>
  <c r="G1562" i="1"/>
  <c r="I1562" i="1" s="1"/>
  <c r="D1562" i="1"/>
  <c r="C1562" i="1"/>
  <c r="J1562" i="1" s="1"/>
  <c r="J1561" i="1"/>
  <c r="D1561" i="1"/>
  <c r="G1561" i="1" s="1"/>
  <c r="C1561" i="1"/>
  <c r="J1560" i="1"/>
  <c r="D1560" i="1"/>
  <c r="C1560" i="1"/>
  <c r="G1560" i="1" s="1"/>
  <c r="G1559" i="1"/>
  <c r="D1559" i="1"/>
  <c r="J1559" i="1" s="1"/>
  <c r="C1559" i="1"/>
  <c r="D1558" i="1"/>
  <c r="G1558" i="1" s="1"/>
  <c r="C1558" i="1"/>
  <c r="J1557" i="1"/>
  <c r="G1557" i="1"/>
  <c r="I1557" i="1" s="1"/>
  <c r="D1557" i="1"/>
  <c r="C1557" i="1"/>
  <c r="H1557" i="1" s="1"/>
  <c r="C1556" i="1"/>
  <c r="C1555" i="1"/>
  <c r="J1554" i="1"/>
  <c r="I1554" i="1"/>
  <c r="H1554" i="1"/>
  <c r="D1554" i="1"/>
  <c r="C1554" i="1"/>
  <c r="G1554" i="1" s="1"/>
  <c r="J1553" i="1"/>
  <c r="D1553" i="1"/>
  <c r="H1553" i="1" s="1"/>
  <c r="C1553" i="1"/>
  <c r="G1552" i="1"/>
  <c r="I1552" i="1" s="1"/>
  <c r="D1552" i="1"/>
  <c r="H1552" i="1" s="1"/>
  <c r="C1552" i="1"/>
  <c r="G1551" i="1"/>
  <c r="I1551" i="1" s="1"/>
  <c r="D1551" i="1"/>
  <c r="C1551" i="1"/>
  <c r="H1551" i="1" s="1"/>
  <c r="I1550" i="1"/>
  <c r="H1550" i="1"/>
  <c r="D1550" i="1"/>
  <c r="C1550" i="1"/>
  <c r="G1550" i="1" s="1"/>
  <c r="D1549" i="1"/>
  <c r="J1549" i="1" s="1"/>
  <c r="C1549" i="1"/>
  <c r="G1548" i="1"/>
  <c r="D1548" i="1"/>
  <c r="C1548" i="1"/>
  <c r="J1548" i="1" s="1"/>
  <c r="D1547" i="1"/>
  <c r="C1547" i="1"/>
  <c r="J1546" i="1"/>
  <c r="H1546" i="1"/>
  <c r="G1546" i="1"/>
  <c r="I1546" i="1" s="1"/>
  <c r="D1546" i="1"/>
  <c r="C1546" i="1"/>
  <c r="J1545" i="1"/>
  <c r="D1545" i="1"/>
  <c r="C1545" i="1"/>
  <c r="H1545" i="1" s="1"/>
  <c r="D1544" i="1"/>
  <c r="H1544" i="1" s="1"/>
  <c r="C1544" i="1"/>
  <c r="D1543" i="1"/>
  <c r="C1543" i="1"/>
  <c r="J1542" i="1"/>
  <c r="H1542" i="1"/>
  <c r="G1542" i="1"/>
  <c r="I1542" i="1" s="1"/>
  <c r="D1542" i="1"/>
  <c r="C1542" i="1"/>
  <c r="D1541" i="1"/>
  <c r="J1541" i="1" s="1"/>
  <c r="C1541" i="1"/>
  <c r="G1541" i="1" s="1"/>
  <c r="D1540" i="1"/>
  <c r="C1540" i="1"/>
  <c r="C1539" i="1"/>
  <c r="C1538" i="1"/>
  <c r="D1536" i="1"/>
  <c r="C1536" i="1"/>
  <c r="H1535" i="1"/>
  <c r="G1535" i="1"/>
  <c r="D1535" i="1"/>
  <c r="C1535" i="1"/>
  <c r="D1534" i="1"/>
  <c r="C1534" i="1"/>
  <c r="D1533" i="1"/>
  <c r="H1533" i="1" s="1"/>
  <c r="C1533" i="1"/>
  <c r="G1533" i="1" s="1"/>
  <c r="D1532" i="1"/>
  <c r="C1532" i="1"/>
  <c r="H1531" i="1"/>
  <c r="D1531" i="1"/>
  <c r="G1531" i="1" s="1"/>
  <c r="C1531" i="1"/>
  <c r="D1530" i="1"/>
  <c r="C1530" i="1"/>
  <c r="D1529" i="1"/>
  <c r="C1529" i="1"/>
  <c r="H1529" i="1" s="1"/>
  <c r="D1528" i="1"/>
  <c r="C1528" i="1"/>
  <c r="H1527" i="1"/>
  <c r="G1527" i="1"/>
  <c r="D1527" i="1"/>
  <c r="C1527" i="1"/>
  <c r="D1526" i="1"/>
  <c r="C1526" i="1"/>
  <c r="D1525" i="1"/>
  <c r="H1525" i="1" s="1"/>
  <c r="C1525" i="1"/>
  <c r="G1525" i="1" s="1"/>
  <c r="D1524" i="1"/>
  <c r="C1524" i="1"/>
  <c r="H1523" i="1"/>
  <c r="D1523" i="1"/>
  <c r="G1523" i="1" s="1"/>
  <c r="C1523" i="1"/>
  <c r="D1522" i="1"/>
  <c r="C1522" i="1"/>
  <c r="D1521" i="1"/>
  <c r="C1521" i="1"/>
  <c r="H1521" i="1" s="1"/>
  <c r="D1520" i="1"/>
  <c r="C1520" i="1"/>
  <c r="H1519" i="1"/>
  <c r="G1519" i="1"/>
  <c r="D1519" i="1"/>
  <c r="C1519" i="1"/>
  <c r="H1518" i="1"/>
  <c r="D1518" i="1"/>
  <c r="G1518" i="1" s="1"/>
  <c r="C1518" i="1"/>
  <c r="H1517" i="1"/>
  <c r="G1517" i="1"/>
  <c r="D1517" i="1"/>
  <c r="C1517" i="1"/>
  <c r="H1516" i="1"/>
  <c r="D1516" i="1"/>
  <c r="G1516" i="1" s="1"/>
  <c r="C1516" i="1"/>
  <c r="D1515" i="1"/>
  <c r="H1515" i="1" s="1"/>
  <c r="C1515" i="1"/>
  <c r="C1514" i="1"/>
  <c r="H1513" i="1"/>
  <c r="G1513" i="1"/>
  <c r="D1513" i="1"/>
  <c r="C1513" i="1"/>
  <c r="H1512" i="1"/>
  <c r="D1512" i="1"/>
  <c r="G1512" i="1" s="1"/>
  <c r="C1512" i="1"/>
  <c r="H1511" i="1"/>
  <c r="G1511" i="1"/>
  <c r="D1511" i="1"/>
  <c r="C1511" i="1"/>
  <c r="H1509" i="1"/>
  <c r="G1509" i="1"/>
  <c r="D1509" i="1"/>
  <c r="C1509" i="1"/>
  <c r="H1508" i="1"/>
  <c r="D1508" i="1"/>
  <c r="G1508" i="1" s="1"/>
  <c r="C1508" i="1"/>
  <c r="H1507" i="1"/>
  <c r="G1507" i="1"/>
  <c r="D1507" i="1"/>
  <c r="C1507" i="1"/>
  <c r="H1506" i="1"/>
  <c r="D1506" i="1"/>
  <c r="G1506" i="1" s="1"/>
  <c r="C1506" i="1"/>
  <c r="H1505" i="1"/>
  <c r="G1505" i="1"/>
  <c r="D1505" i="1"/>
  <c r="C1505" i="1"/>
  <c r="H1504" i="1"/>
  <c r="D1504" i="1"/>
  <c r="G1504" i="1" s="1"/>
  <c r="C1504" i="1"/>
  <c r="H1503" i="1"/>
  <c r="G1503" i="1"/>
  <c r="D1503" i="1"/>
  <c r="C1503" i="1"/>
  <c r="H1502" i="1"/>
  <c r="D1502" i="1"/>
  <c r="G1502" i="1" s="1"/>
  <c r="C1502" i="1"/>
  <c r="H1501" i="1"/>
  <c r="G1501" i="1"/>
  <c r="D1501" i="1"/>
  <c r="C1501" i="1"/>
  <c r="H1500" i="1"/>
  <c r="D1500" i="1"/>
  <c r="G1500" i="1" s="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C1389" i="1"/>
  <c r="H1389" i="1" s="1"/>
  <c r="D1388" i="1"/>
  <c r="G1388" i="1" s="1"/>
  <c r="C1388" i="1"/>
  <c r="H1388" i="1" s="1"/>
  <c r="D1387" i="1"/>
  <c r="C1387" i="1"/>
  <c r="H1387" i="1" s="1"/>
  <c r="H1386" i="1"/>
  <c r="D1386" i="1"/>
  <c r="C1386" i="1"/>
  <c r="D1385" i="1"/>
  <c r="C1385" i="1"/>
  <c r="H1385" i="1" s="1"/>
  <c r="D1384" i="1"/>
  <c r="C1384" i="1"/>
  <c r="H1383" i="1"/>
  <c r="G1383" i="1"/>
  <c r="D1383" i="1"/>
  <c r="C1383" i="1"/>
  <c r="D1382" i="1"/>
  <c r="C1382" i="1"/>
  <c r="H1382" i="1" s="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G1311" i="1"/>
  <c r="D1311" i="1"/>
  <c r="H1311" i="1" s="1"/>
  <c r="C1311" i="1"/>
  <c r="H1310" i="1"/>
  <c r="G1310" i="1"/>
  <c r="D1310" i="1"/>
  <c r="C1310" i="1"/>
  <c r="H1309" i="1"/>
  <c r="G1309" i="1"/>
  <c r="D1309" i="1"/>
  <c r="C1309" i="1"/>
  <c r="H1308" i="1"/>
  <c r="G1308" i="1"/>
  <c r="D1308" i="1"/>
  <c r="C1308" i="1"/>
  <c r="H1307" i="1"/>
  <c r="G1307" i="1"/>
  <c r="D1307" i="1"/>
  <c r="C1307" i="1"/>
  <c r="D1306" i="1"/>
  <c r="H1306" i="1" s="1"/>
  <c r="C1306" i="1"/>
  <c r="H1305" i="1"/>
  <c r="G1305" i="1"/>
  <c r="D1305" i="1"/>
  <c r="C1305" i="1"/>
  <c r="H1304" i="1"/>
  <c r="G1304" i="1"/>
  <c r="D1304" i="1"/>
  <c r="C1304" i="1"/>
  <c r="H1303" i="1"/>
  <c r="G1303" i="1"/>
  <c r="D1303" i="1"/>
  <c r="C1303" i="1"/>
  <c r="D1302" i="1"/>
  <c r="H1302" i="1" s="1"/>
  <c r="C1302" i="1"/>
  <c r="D1301" i="1"/>
  <c r="G1301" i="1" s="1"/>
  <c r="C1301" i="1"/>
  <c r="D1300" i="1"/>
  <c r="H1300" i="1" s="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G1292" i="1" s="1"/>
  <c r="D1291" i="1"/>
  <c r="C1291" i="1"/>
  <c r="H1291" i="1" s="1"/>
  <c r="H1290" i="1"/>
  <c r="G1290" i="1"/>
  <c r="D1290" i="1"/>
  <c r="C1290" i="1"/>
  <c r="H1289" i="1"/>
  <c r="G1289" i="1"/>
  <c r="D1289" i="1"/>
  <c r="C1289" i="1"/>
  <c r="H1288" i="1"/>
  <c r="G1288" i="1"/>
  <c r="D1288" i="1"/>
  <c r="C1288"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D1266" i="1"/>
  <c r="H1266" i="1" s="1"/>
  <c r="C1266" i="1"/>
  <c r="D1265" i="1"/>
  <c r="H1265" i="1" s="1"/>
  <c r="C1265" i="1"/>
  <c r="D1264" i="1"/>
  <c r="H1264" i="1" s="1"/>
  <c r="C1264" i="1"/>
  <c r="D1263" i="1"/>
  <c r="H1263" i="1" s="1"/>
  <c r="C1263" i="1"/>
  <c r="H1262" i="1"/>
  <c r="G1262" i="1"/>
  <c r="D1262" i="1"/>
  <c r="C1262" i="1"/>
  <c r="D1261" i="1"/>
  <c r="H1261" i="1" s="1"/>
  <c r="C1261" i="1"/>
  <c r="D1260" i="1"/>
  <c r="H1260" i="1" s="1"/>
  <c r="C1260" i="1"/>
  <c r="C1259" i="1"/>
  <c r="D1258" i="1"/>
  <c r="G1258" i="1" s="1"/>
  <c r="C1258" i="1"/>
  <c r="D1257" i="1"/>
  <c r="H1257" i="1" s="1"/>
  <c r="C1257" i="1"/>
  <c r="D1256" i="1"/>
  <c r="H1256" i="1" s="1"/>
  <c r="C1256" i="1"/>
  <c r="D1254" i="1"/>
  <c r="H1254" i="1" s="1"/>
  <c r="C1254" i="1"/>
  <c r="H1253" i="1"/>
  <c r="G1253" i="1"/>
  <c r="D1253" i="1"/>
  <c r="C1253" i="1"/>
  <c r="C1252" i="1"/>
  <c r="G1251"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H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G1186" i="1"/>
  <c r="D1186" i="1"/>
  <c r="H1186" i="1" s="1"/>
  <c r="C1186" i="1"/>
  <c r="C1185" i="1"/>
  <c r="G1184" i="1"/>
  <c r="D1184" i="1"/>
  <c r="H1184" i="1" s="1"/>
  <c r="C1184" i="1"/>
  <c r="D1183" i="1"/>
  <c r="H1183" i="1" s="1"/>
  <c r="C1183" i="1"/>
  <c r="C1182" i="1"/>
  <c r="D1179" i="1"/>
  <c r="H1179" i="1" s="1"/>
  <c r="C1179" i="1"/>
  <c r="H1178" i="1"/>
  <c r="G1178" i="1"/>
  <c r="D1178" i="1"/>
  <c r="C1178" i="1"/>
  <c r="H1177" i="1"/>
  <c r="G1177" i="1"/>
  <c r="D1177" i="1"/>
  <c r="C1177"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D1166" i="1"/>
  <c r="H1166" i="1" s="1"/>
  <c r="C1166" i="1"/>
  <c r="D1165" i="1"/>
  <c r="H1165" i="1" s="1"/>
  <c r="C1165" i="1"/>
  <c r="G1164" i="1"/>
  <c r="D1164" i="1"/>
  <c r="H1164" i="1" s="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H1092" i="1" s="1"/>
  <c r="C1092" i="1"/>
  <c r="H1091" i="1"/>
  <c r="D1091" i="1"/>
  <c r="G1091" i="1" s="1"/>
  <c r="C1091" i="1"/>
  <c r="H1090" i="1"/>
  <c r="D1090" i="1"/>
  <c r="G1090" i="1" s="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D1059" i="1"/>
  <c r="G1059" i="1" s="1"/>
  <c r="C1059" i="1"/>
  <c r="H1058" i="1"/>
  <c r="G1058" i="1"/>
  <c r="D1058" i="1"/>
  <c r="C1058" i="1"/>
  <c r="D1057" i="1"/>
  <c r="H1057" i="1" s="1"/>
  <c r="C1057" i="1"/>
  <c r="H1056" i="1"/>
  <c r="G1056" i="1"/>
  <c r="D1056" i="1"/>
  <c r="C1056" i="1"/>
  <c r="D1055" i="1"/>
  <c r="G1055" i="1" s="1"/>
  <c r="C1055" i="1"/>
  <c r="H1054" i="1"/>
  <c r="D1054" i="1"/>
  <c r="G1054" i="1" s="1"/>
  <c r="C1054" i="1"/>
  <c r="D1053" i="1"/>
  <c r="G1053" i="1" s="1"/>
  <c r="C1053" i="1"/>
  <c r="D1052" i="1"/>
  <c r="G1052" i="1" s="1"/>
  <c r="C1052" i="1"/>
  <c r="D1051" i="1"/>
  <c r="G1051" i="1" s="1"/>
  <c r="C1051" i="1"/>
  <c r="C1050" i="1"/>
  <c r="D1049" i="1"/>
  <c r="G1049" i="1" s="1"/>
  <c r="C1049" i="1"/>
  <c r="D1048" i="1"/>
  <c r="H1048" i="1" s="1"/>
  <c r="C1048" i="1"/>
  <c r="D1047" i="1"/>
  <c r="G1047" i="1" s="1"/>
  <c r="C1047" i="1"/>
  <c r="C1046" i="1"/>
  <c r="G1045" i="1"/>
  <c r="D1045" i="1"/>
  <c r="H1045" i="1" s="1"/>
  <c r="C1045" i="1"/>
  <c r="D1044" i="1"/>
  <c r="H1044" i="1" s="1"/>
  <c r="C1044" i="1"/>
  <c r="H1043" i="1"/>
  <c r="D1043" i="1"/>
  <c r="G1043" i="1" s="1"/>
  <c r="C1043" i="1"/>
  <c r="D1042" i="1"/>
  <c r="H1042" i="1" s="1"/>
  <c r="C1042" i="1"/>
  <c r="H1041" i="1"/>
  <c r="D1041" i="1"/>
  <c r="G1041" i="1" s="1"/>
  <c r="C1041" i="1"/>
  <c r="D1040" i="1"/>
  <c r="G1040" i="1" s="1"/>
  <c r="C1040" i="1"/>
  <c r="G1039" i="1"/>
  <c r="D1039" i="1"/>
  <c r="H1039" i="1" s="1"/>
  <c r="C1039" i="1"/>
  <c r="D1038" i="1"/>
  <c r="H1038" i="1" s="1"/>
  <c r="C1038" i="1"/>
  <c r="H1037" i="1"/>
  <c r="D1037" i="1"/>
  <c r="G1037" i="1" s="1"/>
  <c r="C1037" i="1"/>
  <c r="G1036" i="1"/>
  <c r="D1036" i="1"/>
  <c r="H1036" i="1" s="1"/>
  <c r="C1036" i="1"/>
  <c r="D1035" i="1"/>
  <c r="G1035" i="1" s="1"/>
  <c r="C1035" i="1"/>
  <c r="D1034" i="1"/>
  <c r="H1034" i="1" s="1"/>
  <c r="C1034" i="1"/>
  <c r="D1033" i="1"/>
  <c r="H1033" i="1" s="1"/>
  <c r="C1033" i="1"/>
  <c r="D1032" i="1"/>
  <c r="H1032" i="1" s="1"/>
  <c r="C1032" i="1"/>
  <c r="D1031" i="1"/>
  <c r="H1031" i="1" s="1"/>
  <c r="C1031" i="1"/>
  <c r="D1030" i="1"/>
  <c r="H1030" i="1" s="1"/>
  <c r="C1030" i="1"/>
  <c r="D1029" i="1"/>
  <c r="G1029" i="1" s="1"/>
  <c r="C1029" i="1"/>
  <c r="D1028" i="1"/>
  <c r="H1028" i="1" s="1"/>
  <c r="C1028" i="1"/>
  <c r="G1027" i="1"/>
  <c r="D1027" i="1"/>
  <c r="H1027" i="1" s="1"/>
  <c r="C1027" i="1"/>
  <c r="H1026" i="1"/>
  <c r="G1026" i="1"/>
  <c r="D1026" i="1"/>
  <c r="C1026" i="1"/>
  <c r="D1025" i="1"/>
  <c r="G1025" i="1" s="1"/>
  <c r="C1025" i="1"/>
  <c r="C1024" i="1"/>
  <c r="D1023" i="1"/>
  <c r="G1023" i="1" s="1"/>
  <c r="C1023" i="1"/>
  <c r="H1022" i="1"/>
  <c r="G1022" i="1"/>
  <c r="D1022" i="1"/>
  <c r="C1022" i="1"/>
  <c r="H1021" i="1"/>
  <c r="G1021" i="1"/>
  <c r="D1021" i="1"/>
  <c r="C1021" i="1"/>
  <c r="G1020" i="1"/>
  <c r="D1020" i="1"/>
  <c r="H1020" i="1" s="1"/>
  <c r="C1020" i="1"/>
  <c r="H1019" i="1"/>
  <c r="G1019" i="1"/>
  <c r="D1019" i="1"/>
  <c r="C1019"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G848"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G653" i="1" s="1"/>
  <c r="C653" i="1"/>
  <c r="H652" i="1"/>
  <c r="G652" i="1"/>
  <c r="D652" i="1"/>
  <c r="C652" i="1"/>
  <c r="H651" i="1"/>
  <c r="D651" i="1"/>
  <c r="G651" i="1" s="1"/>
  <c r="C651" i="1"/>
  <c r="H650" i="1"/>
  <c r="G650" i="1"/>
  <c r="D650" i="1"/>
  <c r="C650" i="1"/>
  <c r="D649" i="1"/>
  <c r="H649" i="1" s="1"/>
  <c r="C649" i="1"/>
  <c r="D648" i="1"/>
  <c r="H648" i="1" s="1"/>
  <c r="C648" i="1"/>
  <c r="D647" i="1"/>
  <c r="H647" i="1" s="1"/>
  <c r="C647" i="1"/>
  <c r="H646" i="1"/>
  <c r="G646" i="1"/>
  <c r="D646" i="1"/>
  <c r="C646" i="1"/>
  <c r="G645" i="1"/>
  <c r="D645" i="1"/>
  <c r="H645" i="1" s="1"/>
  <c r="C645" i="1"/>
  <c r="C642" i="1"/>
  <c r="C641" i="1"/>
  <c r="G636"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D422" i="1"/>
  <c r="H422" i="1" s="1"/>
  <c r="C422" i="1"/>
  <c r="D421" i="1"/>
  <c r="H421" i="1" s="1"/>
  <c r="C421" i="1"/>
  <c r="D416" i="1"/>
  <c r="H416" i="1" s="1"/>
  <c r="C416" i="1"/>
  <c r="G415"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D380" i="1"/>
  <c r="H380" i="1" s="1"/>
  <c r="C380" i="1"/>
  <c r="H379" i="1"/>
  <c r="G379" i="1"/>
  <c r="D379" i="1"/>
  <c r="C379" i="1"/>
  <c r="H378" i="1"/>
  <c r="G378" i="1"/>
  <c r="D378" i="1"/>
  <c r="C378" i="1"/>
  <c r="D377" i="1"/>
  <c r="G377" i="1" s="1"/>
  <c r="C377" i="1"/>
  <c r="H376" i="1"/>
  <c r="G376" i="1"/>
  <c r="D376" i="1"/>
  <c r="C376" i="1"/>
  <c r="D375" i="1"/>
  <c r="H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D323" i="1"/>
  <c r="H323" i="1" s="1"/>
  <c r="C323" i="1"/>
  <c r="G322" i="1"/>
  <c r="D322" i="1"/>
  <c r="H322" i="1" s="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D300" i="1"/>
  <c r="H300" i="1" s="1"/>
  <c r="C300" i="1"/>
  <c r="H299" i="1"/>
  <c r="D299" i="1"/>
  <c r="G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C269" i="1"/>
  <c r="D268" i="1"/>
  <c r="H268" i="1" s="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G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D196" i="1"/>
  <c r="G196" i="1" s="1"/>
  <c r="C196" i="1"/>
  <c r="D195" i="1"/>
  <c r="H195" i="1" s="1"/>
  <c r="C195" i="1"/>
  <c r="G194" i="1"/>
  <c r="D194" i="1"/>
  <c r="H194" i="1" s="1"/>
  <c r="C194" i="1"/>
  <c r="D193" i="1"/>
  <c r="H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D182" i="1"/>
  <c r="H182" i="1" s="1"/>
  <c r="C182" i="1"/>
  <c r="H181" i="1"/>
  <c r="G181" i="1"/>
  <c r="D181" i="1"/>
  <c r="C181" i="1"/>
  <c r="H180" i="1"/>
  <c r="D180" i="1"/>
  <c r="G180" i="1" s="1"/>
  <c r="C180" i="1"/>
  <c r="H179" i="1"/>
  <c r="D179" i="1"/>
  <c r="G179" i="1" s="1"/>
  <c r="C179" i="1"/>
  <c r="H178" i="1"/>
  <c r="D178" i="1"/>
  <c r="G178" i="1" s="1"/>
  <c r="C178" i="1"/>
  <c r="G177" i="1"/>
  <c r="D177" i="1"/>
  <c r="H177" i="1" s="1"/>
  <c r="C177" i="1"/>
  <c r="D176" i="1"/>
  <c r="G176" i="1" s="1"/>
  <c r="C176" i="1"/>
  <c r="D175" i="1"/>
  <c r="G175" i="1" s="1"/>
  <c r="C175" i="1"/>
  <c r="C174" i="1"/>
  <c r="D173" i="1"/>
  <c r="G173" i="1" s="1"/>
  <c r="C173" i="1"/>
  <c r="D172" i="1"/>
  <c r="H172" i="1" s="1"/>
  <c r="C172" i="1"/>
  <c r="H171" i="1"/>
  <c r="D171" i="1"/>
  <c r="G171" i="1" s="1"/>
  <c r="C171" i="1"/>
  <c r="D170" i="1"/>
  <c r="H170" i="1" s="1"/>
  <c r="C170" i="1"/>
  <c r="D169" i="1"/>
  <c r="G169" i="1" s="1"/>
  <c r="C169" i="1"/>
  <c r="D168" i="1"/>
  <c r="H168" i="1" s="1"/>
  <c r="C168" i="1"/>
  <c r="G167" i="1"/>
  <c r="D167" i="1"/>
  <c r="H167" i="1" s="1"/>
  <c r="C167" i="1"/>
  <c r="C166" i="1"/>
  <c r="G165" i="1"/>
  <c r="D165" i="1"/>
  <c r="H165" i="1" s="1"/>
  <c r="C165" i="1"/>
  <c r="D164" i="1"/>
  <c r="H164" i="1" s="1"/>
  <c r="C164" i="1"/>
  <c r="G163" i="1"/>
  <c r="D163" i="1"/>
  <c r="H163" i="1" s="1"/>
  <c r="C163" i="1"/>
  <c r="D162" i="1"/>
  <c r="H162" i="1" s="1"/>
  <c r="C162" i="1"/>
  <c r="C161" i="1"/>
  <c r="H159" i="1"/>
  <c r="G159" i="1"/>
  <c r="D159" i="1"/>
  <c r="C159" i="1"/>
  <c r="D158" i="1"/>
  <c r="H158" i="1" s="1"/>
  <c r="C158" i="1"/>
  <c r="G157" i="1"/>
  <c r="D157" i="1"/>
  <c r="H157" i="1" s="1"/>
  <c r="C157" i="1"/>
  <c r="H156" i="1"/>
  <c r="D156" i="1"/>
  <c r="G156" i="1" s="1"/>
  <c r="C156" i="1"/>
  <c r="H155" i="1"/>
  <c r="G155" i="1"/>
  <c r="D155" i="1"/>
  <c r="C155" i="1"/>
  <c r="H154" i="1"/>
  <c r="G154" i="1"/>
  <c r="D154" i="1"/>
  <c r="C154" i="1"/>
  <c r="H153" i="1"/>
  <c r="G153" i="1"/>
  <c r="D153" i="1"/>
  <c r="C153" i="1"/>
  <c r="H152" i="1"/>
  <c r="G152" i="1"/>
  <c r="D152" i="1"/>
  <c r="C152" i="1"/>
  <c r="H151" i="1"/>
  <c r="D151" i="1"/>
  <c r="G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G133" i="1"/>
  <c r="D133" i="1"/>
  <c r="H133" i="1" s="1"/>
  <c r="C133" i="1"/>
  <c r="D132" i="1"/>
  <c r="G132" i="1" s="1"/>
  <c r="C132" i="1"/>
  <c r="D131" i="1"/>
  <c r="H131" i="1" s="1"/>
  <c r="C131" i="1"/>
  <c r="D130" i="1"/>
  <c r="G130" i="1" s="1"/>
  <c r="C130" i="1"/>
  <c r="H129" i="1"/>
  <c r="G129" i="1"/>
  <c r="D129" i="1"/>
  <c r="C129" i="1"/>
  <c r="H128" i="1"/>
  <c r="G128" i="1"/>
  <c r="D128" i="1"/>
  <c r="C128" i="1"/>
  <c r="D127" i="1"/>
  <c r="H127" i="1" s="1"/>
  <c r="C127" i="1"/>
  <c r="H126" i="1"/>
  <c r="G126" i="1"/>
  <c r="D126" i="1"/>
  <c r="C126" i="1"/>
  <c r="D125" i="1"/>
  <c r="H125" i="1" s="1"/>
  <c r="C125" i="1"/>
  <c r="H124" i="1"/>
  <c r="D124" i="1"/>
  <c r="G124" i="1" s="1"/>
  <c r="C124" i="1"/>
  <c r="D123" i="1"/>
  <c r="H123" i="1" s="1"/>
  <c r="C123"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539" i="1" l="1"/>
  <c r="H1539" i="1"/>
  <c r="G380" i="1"/>
  <c r="G125" i="1"/>
  <c r="G127" i="1"/>
  <c r="G301" i="1"/>
  <c r="E307" i="9"/>
  <c r="G1389" i="1"/>
  <c r="G1387" i="1"/>
  <c r="G1386" i="1"/>
  <c r="G1385" i="1"/>
  <c r="G1384" i="1"/>
  <c r="H1384" i="1"/>
  <c r="G1267" i="1"/>
  <c r="G1266" i="1"/>
  <c r="G1264" i="1"/>
  <c r="G1265" i="1"/>
  <c r="E305" i="9"/>
  <c r="B305" i="9" s="1"/>
  <c r="G1263" i="1"/>
  <c r="H1258" i="1"/>
  <c r="H1301" i="1"/>
  <c r="G1300" i="1"/>
  <c r="G1302" i="1"/>
  <c r="G1291" i="1"/>
  <c r="D274" i="5"/>
  <c r="H1287" i="1"/>
  <c r="H1281" i="1"/>
  <c r="G1382" i="1"/>
  <c r="H1292" i="1"/>
  <c r="D251" i="5"/>
  <c r="G1340" i="1"/>
  <c r="G1306" i="1"/>
  <c r="G1281" i="1"/>
  <c r="G1287" i="1"/>
  <c r="G1260" i="1"/>
  <c r="G1261" i="1"/>
  <c r="G1257" i="1"/>
  <c r="G1256" i="1"/>
  <c r="G1254" i="1"/>
  <c r="D1252" i="1"/>
  <c r="G1200" i="1"/>
  <c r="E319" i="9"/>
  <c r="B319" i="9" s="1"/>
  <c r="E340" i="9"/>
  <c r="B340" i="9" s="1"/>
  <c r="H1185" i="1"/>
  <c r="G1185" i="1"/>
  <c r="E178" i="5"/>
  <c r="D1182" i="1" s="1"/>
  <c r="F181" i="5"/>
  <c r="G1183" i="1"/>
  <c r="H1176" i="1"/>
  <c r="G1176" i="1"/>
  <c r="G1179" i="1"/>
  <c r="G1166" i="1"/>
  <c r="G1092" i="1"/>
  <c r="H1052" i="1"/>
  <c r="G1033" i="1"/>
  <c r="G1031" i="1"/>
  <c r="G1514" i="1"/>
  <c r="H1514" i="1"/>
  <c r="G1515" i="1"/>
  <c r="E114" i="6"/>
  <c r="E141" i="6" s="1"/>
  <c r="F118" i="6"/>
  <c r="D1556" i="1"/>
  <c r="H1558" i="1"/>
  <c r="I1558" i="1" s="1"/>
  <c r="E5" i="7"/>
  <c r="I34" i="3"/>
  <c r="E324" i="9"/>
  <c r="B324" i="9" s="1"/>
  <c r="E320" i="9"/>
  <c r="B320" i="9" s="1"/>
  <c r="E50" i="9"/>
  <c r="B50" i="9" s="1"/>
  <c r="H176" i="1"/>
  <c r="E36" i="9"/>
  <c r="B36" i="9" s="1"/>
  <c r="G1167" i="1"/>
  <c r="E312" i="9"/>
  <c r="B312" i="9" s="1"/>
  <c r="G1165" i="1"/>
  <c r="G1155" i="1"/>
  <c r="G1161" i="1"/>
  <c r="D1087" i="1"/>
  <c r="G1057" i="1"/>
  <c r="H1059" i="1"/>
  <c r="H1055" i="1"/>
  <c r="H1023" i="1"/>
  <c r="H1050" i="1"/>
  <c r="H1053" i="1"/>
  <c r="H1051" i="1"/>
  <c r="F45" i="5"/>
  <c r="H1049" i="1"/>
  <c r="G1048" i="1"/>
  <c r="H1046" i="1"/>
  <c r="G1046" i="1"/>
  <c r="H1047" i="1"/>
  <c r="H1040" i="1"/>
  <c r="G1044" i="1"/>
  <c r="G1042" i="1"/>
  <c r="F35" i="5"/>
  <c r="G1038" i="1"/>
  <c r="H1035" i="1"/>
  <c r="G1034" i="1"/>
  <c r="G1032" i="1"/>
  <c r="G1030" i="1"/>
  <c r="H1029" i="1"/>
  <c r="G1028" i="1"/>
  <c r="D1024" i="1"/>
  <c r="H1024" i="1" s="1"/>
  <c r="H1025" i="1"/>
  <c r="H1018" i="1"/>
  <c r="G1018" i="1"/>
  <c r="G1609" i="1"/>
  <c r="H1590" i="1"/>
  <c r="H1588" i="1"/>
  <c r="G1683" i="1"/>
  <c r="G1601" i="1"/>
  <c r="G1587" i="1"/>
  <c r="H1606" i="1"/>
  <c r="H1605" i="1"/>
  <c r="C1681" i="1"/>
  <c r="H1681" i="1" s="1"/>
  <c r="H1685" i="1"/>
  <c r="H1684" i="1"/>
  <c r="H1613" i="1"/>
  <c r="G1607" i="1"/>
  <c r="D25" i="8"/>
  <c r="C1602" i="1" s="1"/>
  <c r="G1602" i="1" s="1"/>
  <c r="G1591" i="1"/>
  <c r="C1585" i="1"/>
  <c r="H1585" i="1" s="1"/>
  <c r="H1583" i="1"/>
  <c r="G1583" i="1"/>
  <c r="G648" i="1"/>
  <c r="G647" i="1"/>
  <c r="G649" i="1"/>
  <c r="E37" i="9"/>
  <c r="B37" i="9" s="1"/>
  <c r="E311" i="9"/>
  <c r="B311" i="9" s="1"/>
  <c r="E326" i="9"/>
  <c r="B326" i="9" s="1"/>
  <c r="H258" i="1"/>
  <c r="F262" i="4"/>
  <c r="G268" i="1"/>
  <c r="G676" i="1"/>
  <c r="H653" i="1"/>
  <c r="B296" i="9"/>
  <c r="E26" i="9"/>
  <c r="B26" i="9" s="1"/>
  <c r="D374" i="1"/>
  <c r="H374" i="1" s="1"/>
  <c r="G416" i="1"/>
  <c r="G422" i="1"/>
  <c r="G414" i="1"/>
  <c r="E648" i="4"/>
  <c r="D642" i="1" s="1"/>
  <c r="G642" i="1" s="1"/>
  <c r="H389" i="1"/>
  <c r="G388" i="1"/>
  <c r="F393" i="4"/>
  <c r="H377" i="1"/>
  <c r="E373" i="4"/>
  <c r="D368" i="1" s="1"/>
  <c r="G375" i="1"/>
  <c r="G323" i="1"/>
  <c r="E321" i="4"/>
  <c r="D316" i="1" s="1"/>
  <c r="E308" i="4"/>
  <c r="D303" i="1" s="1"/>
  <c r="G302" i="1"/>
  <c r="G423" i="1"/>
  <c r="G300" i="1"/>
  <c r="E647" i="4"/>
  <c r="D641" i="1" s="1"/>
  <c r="G421" i="1"/>
  <c r="G270" i="1"/>
  <c r="G272" i="1"/>
  <c r="G265" i="1"/>
  <c r="G267" i="1"/>
  <c r="H198" i="1"/>
  <c r="G198" i="1"/>
  <c r="F202" i="4"/>
  <c r="G213" i="1"/>
  <c r="G197" i="1"/>
  <c r="G195" i="1"/>
  <c r="E57" i="9"/>
  <c r="B57" i="9" s="1"/>
  <c r="G193" i="1"/>
  <c r="F194" i="4"/>
  <c r="G190" i="1"/>
  <c r="G184" i="1"/>
  <c r="F240" i="9"/>
  <c r="G182" i="1"/>
  <c r="H174" i="1"/>
  <c r="G174" i="1"/>
  <c r="H175" i="1"/>
  <c r="H173" i="1"/>
  <c r="G172" i="1"/>
  <c r="D166" i="1"/>
  <c r="H166" i="1" s="1"/>
  <c r="G170" i="1"/>
  <c r="H169" i="1"/>
  <c r="G168" i="1"/>
  <c r="G164" i="1"/>
  <c r="G161" i="1"/>
  <c r="G162" i="1"/>
  <c r="G158" i="1"/>
  <c r="G149" i="1"/>
  <c r="H149" i="1"/>
  <c r="G150" i="1"/>
  <c r="H130" i="1"/>
  <c r="H132" i="1"/>
  <c r="G131" i="1"/>
  <c r="H122" i="1"/>
  <c r="G122" i="1"/>
  <c r="F126" i="4"/>
  <c r="G123" i="1"/>
  <c r="E125" i="4"/>
  <c r="D121" i="1" s="1"/>
  <c r="H121" i="1" s="1"/>
  <c r="F236" i="9"/>
  <c r="B236" i="9" s="1"/>
  <c r="H45" i="1"/>
  <c r="G45" i="1"/>
  <c r="F68" i="4"/>
  <c r="F49" i="4"/>
  <c r="E31" i="9"/>
  <c r="B31" i="9" s="1"/>
  <c r="B307" i="9"/>
  <c r="G121" i="1"/>
  <c r="I1569" i="1"/>
  <c r="G1522" i="1"/>
  <c r="H1522" i="1"/>
  <c r="G1530" i="1"/>
  <c r="H1530" i="1"/>
  <c r="J1544" i="1"/>
  <c r="G1547" i="1"/>
  <c r="H1547" i="1"/>
  <c r="H1572" i="1"/>
  <c r="J1578" i="1"/>
  <c r="G1594" i="1"/>
  <c r="H1594" i="1"/>
  <c r="G1610" i="1"/>
  <c r="H1610" i="1"/>
  <c r="G1618" i="1"/>
  <c r="H1618" i="1"/>
  <c r="D106" i="4"/>
  <c r="F120" i="4"/>
  <c r="D164" i="4"/>
  <c r="F178" i="4"/>
  <c r="G1520" i="1"/>
  <c r="H1520" i="1"/>
  <c r="G1528" i="1"/>
  <c r="H1528" i="1"/>
  <c r="G1536" i="1"/>
  <c r="H1536" i="1"/>
  <c r="G1544" i="1"/>
  <c r="I1544" i="1" s="1"/>
  <c r="J1547" i="1"/>
  <c r="G1549" i="1"/>
  <c r="J1550" i="1"/>
  <c r="J1558" i="1"/>
  <c r="H1559" i="1"/>
  <c r="I1559" i="1" s="1"/>
  <c r="H1561" i="1"/>
  <c r="I1561" i="1" s="1"/>
  <c r="G1566" i="1"/>
  <c r="J1567" i="1"/>
  <c r="J1575" i="1"/>
  <c r="H1576" i="1"/>
  <c r="I1576" i="1" s="1"/>
  <c r="G1578" i="1"/>
  <c r="I1578" i="1" s="1"/>
  <c r="J1579" i="1"/>
  <c r="G1581" i="1"/>
  <c r="I1581" i="1" s="1"/>
  <c r="G1595" i="1"/>
  <c r="G1603" i="1"/>
  <c r="G1611" i="1"/>
  <c r="G1619" i="1"/>
  <c r="E164" i="4"/>
  <c r="F165" i="4"/>
  <c r="E273" i="4"/>
  <c r="D269" i="1" s="1"/>
  <c r="F274" i="4"/>
  <c r="H1541" i="1"/>
  <c r="I1541" i="1" s="1"/>
  <c r="H1549" i="1"/>
  <c r="H1566" i="1"/>
  <c r="H1573" i="1"/>
  <c r="I1573" i="1" s="1"/>
  <c r="H24" i="9"/>
  <c r="G24" i="9"/>
  <c r="F153" i="4"/>
  <c r="D373" i="4"/>
  <c r="F374" i="4"/>
  <c r="F99" i="6"/>
  <c r="D89" i="6"/>
  <c r="G1526" i="1"/>
  <c r="H1526" i="1"/>
  <c r="G1534" i="1"/>
  <c r="H1534" i="1"/>
  <c r="G1543" i="1"/>
  <c r="I1543" i="1" s="1"/>
  <c r="H1543" i="1"/>
  <c r="H1596" i="1"/>
  <c r="H1604" i="1"/>
  <c r="H1612" i="1"/>
  <c r="H1620" i="1"/>
  <c r="J1573" i="1"/>
  <c r="D43" i="4"/>
  <c r="F44" i="4"/>
  <c r="E82" i="4"/>
  <c r="D78" i="1" s="1"/>
  <c r="F83" i="4"/>
  <c r="F82" i="4"/>
  <c r="G339" i="9"/>
  <c r="E339" i="9" s="1"/>
  <c r="B339" i="9" s="1"/>
  <c r="F219" i="5"/>
  <c r="E255" i="5"/>
  <c r="D1259" i="1" s="1"/>
  <c r="F256" i="5"/>
  <c r="F5" i="6"/>
  <c r="H27" i="3"/>
  <c r="G1521" i="1"/>
  <c r="G1524" i="1"/>
  <c r="H1524" i="1"/>
  <c r="G1529" i="1"/>
  <c r="G1532" i="1"/>
  <c r="H1532" i="1"/>
  <c r="G1540" i="1"/>
  <c r="H1540" i="1"/>
  <c r="G1545" i="1"/>
  <c r="I1545" i="1" s="1"/>
  <c r="H1548" i="1"/>
  <c r="I1548" i="1" s="1"/>
  <c r="J1551" i="1"/>
  <c r="G1553" i="1"/>
  <c r="I1553" i="1" s="1"/>
  <c r="H1565" i="1"/>
  <c r="I1565" i="1" s="1"/>
  <c r="J1568" i="1"/>
  <c r="G1570" i="1"/>
  <c r="I1570" i="1" s="1"/>
  <c r="H1582" i="1"/>
  <c r="G1586" i="1"/>
  <c r="H1586" i="1"/>
  <c r="F431" i="4"/>
  <c r="J1543" i="1"/>
  <c r="J1552" i="1"/>
  <c r="H1555" i="1"/>
  <c r="H1560" i="1"/>
  <c r="I1560" i="1" s="1"/>
  <c r="H1564" i="1"/>
  <c r="I1564" i="1" s="1"/>
  <c r="J1569" i="1"/>
  <c r="H1577" i="1"/>
  <c r="J1580" i="1"/>
  <c r="G1593" i="1"/>
  <c r="H1622" i="1"/>
  <c r="G1626" i="1"/>
  <c r="H1626" i="1"/>
  <c r="H1630" i="1"/>
  <c r="G1634" i="1"/>
  <c r="H1634" i="1"/>
  <c r="H1638" i="1"/>
  <c r="G1642" i="1"/>
  <c r="H1642" i="1"/>
  <c r="H1646" i="1"/>
  <c r="G1650" i="1"/>
  <c r="H1650" i="1"/>
  <c r="H1654" i="1"/>
  <c r="G1658" i="1"/>
  <c r="H1658" i="1"/>
  <c r="H1662" i="1"/>
  <c r="G1666" i="1"/>
  <c r="H1666" i="1"/>
  <c r="H1670" i="1"/>
  <c r="G1674" i="1"/>
  <c r="H1674" i="1"/>
  <c r="H1678" i="1"/>
  <c r="G1682" i="1"/>
  <c r="H1682" i="1"/>
  <c r="H1686" i="1"/>
  <c r="D6" i="4"/>
  <c r="F125" i="4"/>
  <c r="D466" i="4"/>
  <c r="D430" i="4" s="1"/>
  <c r="E338" i="9"/>
  <c r="B338" i="9" s="1"/>
  <c r="G190" i="9"/>
  <c r="E190" i="9" s="1"/>
  <c r="B190" i="9" s="1"/>
  <c r="E430" i="4"/>
  <c r="E536" i="4"/>
  <c r="G156" i="9"/>
  <c r="E156" i="9" s="1"/>
  <c r="B156" i="9" s="1"/>
  <c r="F607" i="4"/>
  <c r="G336" i="9"/>
  <c r="F178" i="5"/>
  <c r="D177" i="5"/>
  <c r="G346" i="9"/>
  <c r="E346" i="9" s="1"/>
  <c r="F91" i="4"/>
  <c r="F135" i="4"/>
  <c r="F203" i="4"/>
  <c r="H336" i="9"/>
  <c r="E177" i="5"/>
  <c r="E29" i="9"/>
  <c r="B29" i="9" s="1"/>
  <c r="B71" i="9"/>
  <c r="F252" i="5"/>
  <c r="F545" i="4"/>
  <c r="D536" i="4"/>
  <c r="E12" i="5"/>
  <c r="D1017" i="1" s="1"/>
  <c r="F13" i="5"/>
  <c r="F70" i="5"/>
  <c r="G315" i="9"/>
  <c r="G316" i="9"/>
  <c r="D147" i="5"/>
  <c r="F150" i="5"/>
  <c r="D321" i="4"/>
  <c r="D7" i="5"/>
  <c r="B55" i="9"/>
  <c r="B242" i="9"/>
  <c r="H315" i="9"/>
  <c r="H316" i="9"/>
  <c r="B128" i="9"/>
  <c r="E134" i="9"/>
  <c r="B134" i="9" s="1"/>
  <c r="B165" i="9"/>
  <c r="E171" i="9"/>
  <c r="B171" i="9" s="1"/>
  <c r="H180" i="9"/>
  <c r="E180" i="9" s="1"/>
  <c r="B180" i="9" s="1"/>
  <c r="B240" i="9"/>
  <c r="F242" i="9"/>
  <c r="B260" i="9"/>
  <c r="B282" i="9"/>
  <c r="H314" i="9"/>
  <c r="E314" i="9" s="1"/>
  <c r="B314"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6" i="9"/>
  <c r="E186" i="9" s="1"/>
  <c r="B186" i="9" s="1"/>
  <c r="G202" i="9"/>
  <c r="E202" i="9" s="1"/>
  <c r="B202" i="9" s="1"/>
  <c r="F532" i="4"/>
  <c r="F630" i="4"/>
  <c r="F89" i="5"/>
  <c r="F186" i="5"/>
  <c r="F204" i="5"/>
  <c r="F36" i="6"/>
  <c r="D114" i="6"/>
  <c r="E83" i="9"/>
  <c r="B83" i="9" s="1"/>
  <c r="E104" i="9"/>
  <c r="B104" i="9" s="1"/>
  <c r="B112" i="9"/>
  <c r="E118" i="9"/>
  <c r="B118" i="9" s="1"/>
  <c r="B133" i="9"/>
  <c r="B157" i="9"/>
  <c r="E163" i="9"/>
  <c r="B163" i="9" s="1"/>
  <c r="G192" i="9"/>
  <c r="E192" i="9" s="1"/>
  <c r="B192" i="9" s="1"/>
  <c r="B234" i="9"/>
  <c r="B256" i="9"/>
  <c r="F258" i="9"/>
  <c r="B258" i="9" s="1"/>
  <c r="B276" i="9"/>
  <c r="E322" i="9"/>
  <c r="B322" i="9" s="1"/>
  <c r="E147" i="5"/>
  <c r="D1152" i="1" s="1"/>
  <c r="G182" i="9"/>
  <c r="E182" i="9" s="1"/>
  <c r="B182" i="9" s="1"/>
  <c r="G198" i="9"/>
  <c r="E198" i="9" s="1"/>
  <c r="B198" i="9" s="1"/>
  <c r="B274" i="9"/>
  <c r="E91" i="9"/>
  <c r="B91" i="9" s="1"/>
  <c r="B117" i="9"/>
  <c r="E131" i="9"/>
  <c r="B131" i="9" s="1"/>
  <c r="E150" i="9"/>
  <c r="B150" i="9" s="1"/>
  <c r="B168" i="9"/>
  <c r="G188" i="9"/>
  <c r="E188" i="9" s="1"/>
  <c r="B188" i="9" s="1"/>
  <c r="G204" i="9"/>
  <c r="E204" i="9" s="1"/>
  <c r="B204" i="9" s="1"/>
  <c r="B250" i="9"/>
  <c r="B272" i="9"/>
  <c r="F274" i="9"/>
  <c r="B292" i="9"/>
  <c r="D88" i="5"/>
  <c r="I10" i="9"/>
  <c r="G194" i="9"/>
  <c r="E194" i="9" s="1"/>
  <c r="B194" i="9" s="1"/>
  <c r="B290" i="9"/>
  <c r="B321" i="9"/>
  <c r="E327" i="9"/>
  <c r="B327" i="9" s="1"/>
  <c r="E107" i="9"/>
  <c r="B107" i="9" s="1"/>
  <c r="E115" i="9"/>
  <c r="B115" i="9" s="1"/>
  <c r="E142" i="9"/>
  <c r="B142" i="9" s="1"/>
  <c r="B160" i="9"/>
  <c r="B173" i="9"/>
  <c r="G184" i="9"/>
  <c r="E184" i="9" s="1"/>
  <c r="B184" i="9" s="1"/>
  <c r="G200" i="9"/>
  <c r="E200" i="9" s="1"/>
  <c r="B200" i="9" s="1"/>
  <c r="B244" i="9"/>
  <c r="B266" i="9"/>
  <c r="B288" i="9"/>
  <c r="F290" i="9"/>
  <c r="G374" i="1" l="1"/>
  <c r="F274" i="5"/>
  <c r="C1278" i="1"/>
  <c r="C1255" i="1"/>
  <c r="H25" i="3"/>
  <c r="E251" i="5"/>
  <c r="F251" i="5" s="1"/>
  <c r="F255" i="5"/>
  <c r="H1252" i="1"/>
  <c r="G1252" i="1"/>
  <c r="G1182" i="1"/>
  <c r="H1182" i="1"/>
  <c r="E336" i="9"/>
  <c r="B336" i="9" s="1"/>
  <c r="I30" i="3"/>
  <c r="D1510" i="1"/>
  <c r="D1538" i="1"/>
  <c r="I33" i="3"/>
  <c r="G1556" i="1"/>
  <c r="H1556" i="1"/>
  <c r="H1087" i="1"/>
  <c r="G1087" i="1"/>
  <c r="G1024" i="1"/>
  <c r="G1681" i="1"/>
  <c r="H1602" i="1"/>
  <c r="D44" i="8"/>
  <c r="G343" i="9" s="1"/>
  <c r="E343" i="9" s="1"/>
  <c r="B343" i="9" s="1"/>
  <c r="G1585" i="1"/>
  <c r="F228" i="9"/>
  <c r="B228" i="9" s="1"/>
  <c r="H642" i="1"/>
  <c r="E360" i="4"/>
  <c r="D355" i="1" s="1"/>
  <c r="F647" i="4"/>
  <c r="H641" i="1"/>
  <c r="G641" i="1"/>
  <c r="F273" i="4"/>
  <c r="G166" i="1"/>
  <c r="F430" i="4"/>
  <c r="C424" i="1"/>
  <c r="E69" i="5"/>
  <c r="F12" i="5"/>
  <c r="E7" i="5"/>
  <c r="F7" i="5" s="1"/>
  <c r="H1259" i="1"/>
  <c r="G1259" i="1"/>
  <c r="F106" i="4"/>
  <c r="C102" i="1"/>
  <c r="E310" i="9"/>
  <c r="B310" i="9" s="1"/>
  <c r="B207" i="9"/>
  <c r="H22" i="3"/>
  <c r="C1012" i="1"/>
  <c r="E535" i="4"/>
  <c r="D530" i="1"/>
  <c r="F466" i="4"/>
  <c r="C460" i="1"/>
  <c r="E24" i="9"/>
  <c r="H269" i="1"/>
  <c r="G269" i="1"/>
  <c r="D308" i="4"/>
  <c r="C316" i="1"/>
  <c r="F321" i="4"/>
  <c r="H1017" i="1"/>
  <c r="G1017" i="1"/>
  <c r="F88" i="5"/>
  <c r="C1093" i="1"/>
  <c r="D535" i="4"/>
  <c r="D639" i="4" s="1"/>
  <c r="F536" i="4"/>
  <c r="C530" i="1"/>
  <c r="B346" i="9"/>
  <c r="E345" i="9"/>
  <c r="I10" i="3" s="1"/>
  <c r="I31" i="3"/>
  <c r="D1537" i="1"/>
  <c r="E152" i="4"/>
  <c r="D160" i="1"/>
  <c r="I1549" i="1"/>
  <c r="F114" i="6"/>
  <c r="H30" i="3"/>
  <c r="C1510" i="1"/>
  <c r="F147" i="5"/>
  <c r="C1152" i="1"/>
  <c r="D176" i="5"/>
  <c r="F177" i="5"/>
  <c r="H24" i="3"/>
  <c r="C1181" i="1"/>
  <c r="E639" i="4"/>
  <c r="D633" i="1" s="1"/>
  <c r="D424" i="1"/>
  <c r="H17" i="3"/>
  <c r="C2" i="1"/>
  <c r="D141" i="6"/>
  <c r="F89" i="6"/>
  <c r="C1485" i="1"/>
  <c r="E316" i="9"/>
  <c r="B316" i="9" s="1"/>
  <c r="G78" i="1"/>
  <c r="H78" i="1"/>
  <c r="F164" i="4"/>
  <c r="C160" i="1"/>
  <c r="D152" i="4"/>
  <c r="E315" i="9"/>
  <c r="B315" i="9" s="1"/>
  <c r="I24" i="3"/>
  <c r="D1181" i="1"/>
  <c r="G348" i="9"/>
  <c r="E348" i="9" s="1"/>
  <c r="I1566" i="1"/>
  <c r="E179" i="9"/>
  <c r="B179" i="9" s="1"/>
  <c r="E309" i="9"/>
  <c r="B309" i="9" s="1"/>
  <c r="D69" i="5"/>
  <c r="I25" i="3"/>
  <c r="F43" i="4"/>
  <c r="C39" i="1"/>
  <c r="D360" i="4"/>
  <c r="F373" i="4"/>
  <c r="C368" i="1"/>
  <c r="E6" i="4"/>
  <c r="D1255" i="1" l="1"/>
  <c r="H1255" i="1" s="1"/>
  <c r="E176" i="5"/>
  <c r="D1180" i="1" s="1"/>
  <c r="H1278" i="1"/>
  <c r="G1278" i="1"/>
  <c r="H1538" i="1"/>
  <c r="G1538" i="1"/>
  <c r="H19" i="9"/>
  <c r="E19" i="9" s="1"/>
  <c r="B19" i="9" s="1"/>
  <c r="I39" i="3"/>
  <c r="G344" i="9"/>
  <c r="E344" i="9" s="1"/>
  <c r="B344" i="9" s="1"/>
  <c r="C1621" i="1"/>
  <c r="H1621" i="1" s="1"/>
  <c r="K1481" i="9"/>
  <c r="E418" i="4"/>
  <c r="D413" i="1" s="1"/>
  <c r="E417" i="4"/>
  <c r="D412" i="1" s="1"/>
  <c r="F639" i="4"/>
  <c r="C633" i="1"/>
  <c r="H1510" i="1"/>
  <c r="G1510" i="1"/>
  <c r="I23" i="3"/>
  <c r="D1074" i="1"/>
  <c r="H460" i="1"/>
  <c r="G460" i="1"/>
  <c r="D299" i="4"/>
  <c r="H18" i="3"/>
  <c r="F152" i="4"/>
  <c r="C148" i="1"/>
  <c r="H424" i="1"/>
  <c r="G424" i="1"/>
  <c r="F141" i="6"/>
  <c r="H31" i="3"/>
  <c r="C1537" i="1"/>
  <c r="H160" i="1"/>
  <c r="G160" i="1"/>
  <c r="H1181" i="1"/>
  <c r="G1181" i="1"/>
  <c r="H530" i="1"/>
  <c r="G530" i="1"/>
  <c r="H316" i="1"/>
  <c r="G316" i="1"/>
  <c r="E640" i="4"/>
  <c r="D634" i="1" s="1"/>
  <c r="D529" i="1"/>
  <c r="H102" i="1"/>
  <c r="G102" i="1"/>
  <c r="E422" i="4"/>
  <c r="I17" i="3"/>
  <c r="D2" i="1"/>
  <c r="F69" i="5"/>
  <c r="H23" i="3"/>
  <c r="C1074" i="1"/>
  <c r="D417" i="4"/>
  <c r="F308" i="4"/>
  <c r="C303" i="1"/>
  <c r="D640" i="4"/>
  <c r="C529" i="1"/>
  <c r="F535" i="4"/>
  <c r="G39" i="1"/>
  <c r="H39" i="1"/>
  <c r="H9" i="3"/>
  <c r="H1485" i="1"/>
  <c r="G1485" i="1"/>
  <c r="H368" i="1"/>
  <c r="G368" i="1"/>
  <c r="F6" i="4"/>
  <c r="C1180" i="1"/>
  <c r="E299" i="4"/>
  <c r="E300" i="4" s="1"/>
  <c r="D296" i="1" s="1"/>
  <c r="I18" i="3"/>
  <c r="D148" i="1"/>
  <c r="H1093" i="1"/>
  <c r="G1093" i="1"/>
  <c r="D6" i="5"/>
  <c r="E347" i="9"/>
  <c r="B348" i="9"/>
  <c r="D418" i="4"/>
  <c r="F360" i="4"/>
  <c r="C355" i="1"/>
  <c r="D422" i="4"/>
  <c r="H1152" i="1"/>
  <c r="G1152" i="1"/>
  <c r="B24" i="9"/>
  <c r="E6" i="5"/>
  <c r="I22" i="3"/>
  <c r="D1012" i="1"/>
  <c r="G1012" i="1" s="1"/>
  <c r="F176" i="5" l="1"/>
  <c r="G1255" i="1"/>
  <c r="H1012" i="1"/>
  <c r="H11" i="3"/>
  <c r="N3" i="9" s="1"/>
  <c r="G1621" i="1"/>
  <c r="E342" i="9"/>
  <c r="K3" i="9"/>
  <c r="I9" i="3"/>
  <c r="H303" i="1"/>
  <c r="G303" i="1"/>
  <c r="H148" i="1"/>
  <c r="G148" i="1"/>
  <c r="H1180" i="1"/>
  <c r="G1180" i="1"/>
  <c r="E643" i="4"/>
  <c r="D417" i="1"/>
  <c r="H1537" i="1"/>
  <c r="G1537" i="1"/>
  <c r="F418" i="4"/>
  <c r="C413" i="1"/>
  <c r="H1074" i="1"/>
  <c r="G1074" i="1"/>
  <c r="F299" i="4"/>
  <c r="D423" i="4"/>
  <c r="D301" i="4"/>
  <c r="C295" i="1"/>
  <c r="D300" i="4"/>
  <c r="F417" i="4"/>
  <c r="C412" i="1"/>
  <c r="H529" i="1"/>
  <c r="G529" i="1"/>
  <c r="G2" i="1"/>
  <c r="H299" i="9"/>
  <c r="D1011" i="1"/>
  <c r="G306" i="9"/>
  <c r="E306" i="9" s="1"/>
  <c r="B306" i="9" s="1"/>
  <c r="F6" i="5"/>
  <c r="G299" i="9"/>
  <c r="C1011" i="1"/>
  <c r="D424" i="4"/>
  <c r="F422" i="4"/>
  <c r="D643" i="4"/>
  <c r="C417" i="1"/>
  <c r="F640" i="4"/>
  <c r="C634" i="1"/>
  <c r="H2" i="1"/>
  <c r="H633" i="1"/>
  <c r="G633" i="1"/>
  <c r="E423" i="4"/>
  <c r="E301" i="4"/>
  <c r="D297" i="1" s="1"/>
  <c r="D295" i="1"/>
  <c r="H355" i="1"/>
  <c r="G355" i="1"/>
  <c r="I11" i="3" l="1"/>
  <c r="F643" i="4"/>
  <c r="C637" i="1"/>
  <c r="H417" i="1"/>
  <c r="G417" i="1"/>
  <c r="H295" i="1"/>
  <c r="G295" i="1"/>
  <c r="C419" i="1"/>
  <c r="F423" i="4"/>
  <c r="D644" i="4"/>
  <c r="D425" i="4"/>
  <c r="C418" i="1"/>
  <c r="G20" i="9"/>
  <c r="F300" i="4"/>
  <c r="C296" i="1"/>
  <c r="E644" i="4"/>
  <c r="E645" i="4" s="1"/>
  <c r="E425" i="4"/>
  <c r="D420" i="1" s="1"/>
  <c r="D418" i="1"/>
  <c r="H20" i="9"/>
  <c r="F301" i="4"/>
  <c r="C297" i="1"/>
  <c r="H8" i="3"/>
  <c r="H1011" i="1"/>
  <c r="G1011" i="1"/>
  <c r="E299" i="9"/>
  <c r="H412" i="1"/>
  <c r="G412" i="1"/>
  <c r="H634" i="1"/>
  <c r="G634" i="1"/>
  <c r="D637" i="1"/>
  <c r="H413" i="1"/>
  <c r="G413" i="1"/>
  <c r="E424" i="4"/>
  <c r="D419" i="1" s="1"/>
  <c r="E20" i="9" l="1"/>
  <c r="B20" i="9" s="1"/>
  <c r="H296" i="1"/>
  <c r="G296" i="1"/>
  <c r="F424" i="4"/>
  <c r="D639" i="1"/>
  <c r="H418" i="1"/>
  <c r="G418" i="1"/>
  <c r="H297" i="1"/>
  <c r="G297" i="1"/>
  <c r="F425" i="4"/>
  <c r="C420" i="1"/>
  <c r="M3" i="9"/>
  <c r="F644" i="4"/>
  <c r="D646" i="4"/>
  <c r="C638" i="1"/>
  <c r="H637" i="1"/>
  <c r="G637" i="1"/>
  <c r="B299" i="9"/>
  <c r="E646" i="4"/>
  <c r="D638" i="1"/>
  <c r="H419" i="1"/>
  <c r="G419" i="1"/>
  <c r="D645" i="4"/>
  <c r="D650" i="4" l="1"/>
  <c r="F646" i="4"/>
  <c r="C640" i="1"/>
  <c r="E650" i="4"/>
  <c r="D640" i="1"/>
  <c r="H334" i="9"/>
  <c r="G334" i="9"/>
  <c r="E649" i="4"/>
  <c r="H420" i="1"/>
  <c r="G420" i="1"/>
  <c r="D649" i="4"/>
  <c r="F645" i="4"/>
  <c r="C639" i="1"/>
  <c r="G297" i="9"/>
  <c r="E297" i="9" s="1"/>
  <c r="B297" i="9" s="1"/>
  <c r="H638" i="1"/>
  <c r="G638" i="1"/>
  <c r="E334" i="9" l="1"/>
  <c r="B334" i="9" s="1"/>
  <c r="I20" i="3"/>
  <c r="D644" i="1"/>
  <c r="I19" i="3"/>
  <c r="D643" i="1"/>
  <c r="F649" i="4"/>
  <c r="H19" i="3"/>
  <c r="C643" i="1"/>
  <c r="H640" i="1"/>
  <c r="G640" i="1"/>
  <c r="H639" i="1"/>
  <c r="G639" i="1"/>
  <c r="H7" i="3"/>
  <c r="F650" i="4"/>
  <c r="H20" i="3"/>
  <c r="C644" i="1"/>
  <c r="E298" i="9" l="1"/>
  <c r="I8" i="3" s="1"/>
  <c r="J3" i="9"/>
  <c r="H644" i="1"/>
  <c r="G644" i="1"/>
  <c r="H643" i="1"/>
  <c r="G643" i="1"/>
  <c r="L293" i="9" l="1"/>
  <c r="F293" i="9" s="1"/>
  <c r="H295" i="9"/>
  <c r="H18" i="9"/>
  <c r="G295" i="9"/>
  <c r="M15" i="9"/>
  <c r="I12" i="9"/>
  <c r="K10" i="9"/>
  <c r="H22" i="9"/>
  <c r="G18" i="9"/>
  <c r="J7" i="9"/>
  <c r="I9" i="9"/>
  <c r="I6" i="9"/>
  <c r="I11" i="9"/>
  <c r="H16" i="9"/>
  <c r="J12" i="9"/>
  <c r="J9" i="9"/>
  <c r="H17" i="9"/>
  <c r="K6" i="9"/>
  <c r="J17" i="9"/>
  <c r="J13" i="9"/>
  <c r="K5" i="9"/>
  <c r="I17" i="9"/>
  <c r="K12" i="9"/>
  <c r="G21" i="9"/>
  <c r="I8" i="9"/>
  <c r="H15" i="9"/>
  <c r="I7" i="9"/>
  <c r="K11" i="9"/>
  <c r="L15" i="9"/>
  <c r="G22" i="9"/>
  <c r="G17" i="9"/>
  <c r="J11" i="9"/>
  <c r="I5" i="9"/>
  <c r="L16" i="9"/>
  <c r="J10" i="9"/>
  <c r="G16" i="9"/>
  <c r="J8" i="9"/>
  <c r="K13" i="9"/>
  <c r="J6" i="9"/>
  <c r="I13" i="9"/>
  <c r="J5" i="9"/>
  <c r="M16" i="9"/>
  <c r="K7" i="9"/>
  <c r="K9" i="9"/>
  <c r="H21" i="9"/>
  <c r="G15" i="9"/>
  <c r="K8" i="9"/>
  <c r="E18" i="9" l="1"/>
  <c r="B18" i="9" s="1"/>
  <c r="E15" i="9"/>
  <c r="E13" i="9"/>
  <c r="B13" i="9" s="1"/>
  <c r="E16" i="9"/>
  <c r="E295" i="9"/>
  <c r="B295" i="9" s="1"/>
  <c r="F15" i="9"/>
  <c r="E21" i="9"/>
  <c r="B21" i="9" s="1"/>
  <c r="E17" i="9"/>
  <c r="B17" i="9" s="1"/>
  <c r="E22" i="9"/>
  <c r="B22" i="9" s="1"/>
  <c r="E12" i="9"/>
  <c r="B12" i="9" s="1"/>
  <c r="E11" i="9"/>
  <c r="B11" i="9" s="1"/>
  <c r="E6" i="9"/>
  <c r="B6" i="9" s="1"/>
  <c r="E23" i="9"/>
  <c r="I7" i="3" s="1"/>
  <c r="E10" i="9"/>
  <c r="B10" i="9" s="1"/>
  <c r="E7" i="9"/>
  <c r="B7" i="9" s="1"/>
  <c r="E9" i="9"/>
  <c r="B9" i="9" s="1"/>
  <c r="F16" i="9"/>
  <c r="E5" i="9"/>
  <c r="E8" i="9"/>
  <c r="B8" i="9" s="1"/>
  <c r="B293" i="9"/>
  <c r="F23" i="9"/>
  <c r="B15" i="9" l="1"/>
  <c r="F14" i="9"/>
  <c r="F3" i="9" s="1"/>
  <c r="B16" i="9"/>
  <c r="B5" i="9"/>
  <c r="E4" i="9"/>
  <c r="E14" i="9"/>
  <c r="I13" i="3" s="1"/>
  <c r="E3" i="9" l="1"/>
</calcChain>
</file>

<file path=xl/sharedStrings.xml><?xml version="1.0" encoding="utf-8"?>
<sst xmlns="http://schemas.openxmlformats.org/spreadsheetml/2006/main" count="4733" uniqueCount="3656">
  <si>
    <t>Obveznik:</t>
  </si>
  <si>
    <t>17722 - TRGOVAČKA I KOMERCIJALNA ŠKOLA DAVOR MILAS</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</si>
  <si>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</si>
  <si>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</si>
  <si>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</si>
  <si>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</si>
  <si>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</si>
  <si>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</si>
  <si>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</si>
  <si>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</si>
  <si>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</si>
  <si>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</si>
  <si>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</si>
  <si>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</si>
  <si>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</si>
  <si>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</si>
  <si>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</si>
  <si>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</si>
  <si>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</si>
  <si>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</si>
  <si>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</si>
  <si>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</si>
  <si>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</si>
  <si>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</si>
  <si>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</si>
  <si>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</si>
  <si>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</si>
  <si>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</si>
  <si>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</si>
  <si>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</si>
  <si>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</si>
  <si>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</si>
  <si>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</si>
  <si>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</si>
  <si>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</si>
  <si>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</si>
  <si>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</si>
  <si>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</si>
  <si>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</si>
  <si>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</si>
  <si>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</si>
  <si>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</si>
  <si>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</si>
  <si>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</si>
  <si>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</si>
  <si>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</si>
  <si>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</si>
  <si>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</si>
  <si>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</si>
  <si>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</si>
  <si>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</si>
  <si>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</si>
  <si>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</si>
  <si>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</si>
  <si>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</si>
  <si>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</si>
  <si>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</si>
  <si>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</si>
  <si>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</si>
  <si>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</si>
  <si>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</si>
  <si>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</si>
  <si>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</si>
  <si>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</si>
  <si>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</si>
  <si>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</si>
  <si>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</si>
  <si>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</si>
  <si>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</si>
  <si>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</si>
  <si>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</si>
  <si>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</si>
  <si>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</si>
  <si>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</si>
  <si>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</si>
  <si>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</si>
  <si>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</si>
  <si>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</si>
  <si>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</si>
  <si>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</si>
  <si>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</si>
  <si>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</si>
  <si>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</si>
  <si>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</si>
  <si>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</si>
  <si>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</si>
  <si>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</si>
  <si>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</si>
  <si>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</si>
  <si>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</si>
  <si>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</si>
  <si>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</si>
  <si>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</si>
  <si>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</si>
  <si>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</si>
  <si>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</si>
  <si>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</si>
  <si>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</si>
  <si>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</si>
  <si>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</si>
  <si>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</si>
  <si>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</si>
  <si>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</si>
  <si>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</si>
  <si>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</si>
  <si>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</si>
  <si>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</si>
  <si>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</si>
  <si>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</si>
  <si>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</si>
  <si>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</si>
  <si>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</si>
  <si>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</si>
  <si>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</si>
  <si>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</si>
  <si>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</si>
  <si>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</si>
  <si>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</si>
  <si>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</si>
  <si>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</si>
  <si>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</si>
  <si>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</si>
  <si>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</si>
  <si>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</si>
  <si>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</si>
  <si>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</si>
  <si>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</si>
  <si>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</si>
  <si>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</si>
  <si>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</si>
  <si>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</si>
  <si>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</si>
  <si>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</si>
  <si>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</si>
  <si>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</si>
  <si>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</si>
  <si>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</si>
  <si>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</si>
  <si>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</si>
  <si>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</si>
  <si>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</si>
  <si>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</si>
  <si>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</si>
  <si>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</si>
  <si>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</si>
  <si>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</si>
  <si>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</si>
  <si>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</si>
  <si>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</si>
  <si>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</si>
  <si>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</si>
  <si>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</si>
  <si>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</si>
  <si>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</si>
  <si>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</si>
  <si>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</si>
  <si>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</si>
  <si>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</si>
  <si>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</si>
  <si>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</si>
  <si>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</si>
  <si>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</si>
  <si>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</si>
  <si>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</si>
  <si>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</si>
  <si>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</si>
  <si>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</si>
  <si>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</si>
  <si>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</si>
  <si>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</si>
  <si>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</si>
  <si>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</si>
  <si>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</si>
  <si>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</si>
  <si>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</si>
  <si>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</si>
  <si>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</si>
  <si>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</si>
  <si>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</si>
  <si>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</si>
  <si>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</si>
  <si>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</si>
  <si>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</si>
  <si>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</si>
  <si>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</si>
  <si>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</si>
  <si>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</si>
  <si>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</si>
  <si>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</si>
  <si>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</si>
  <si>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</si>
  <si>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</si>
  <si>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</si>
  <si>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</si>
  <si>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</si>
  <si>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</si>
  <si>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</si>
  <si>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</si>
  <si>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</si>
  <si>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</si>
  <si>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</si>
  <si>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</si>
  <si>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</si>
  <si>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</si>
  <si>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</si>
  <si>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</si>
  <si>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</si>
  <si>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</si>
  <si>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</si>
  <si>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</si>
  <si>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</si>
  <si>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</si>
  <si>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</si>
  <si>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</si>
  <si>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</si>
  <si>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</si>
  <si>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</si>
  <si>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</si>
  <si>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</si>
  <si>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</si>
  <si>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</si>
  <si>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</si>
  <si>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</si>
  <si>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</si>
  <si>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</si>
  <si>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</si>
  <si>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</si>
  <si>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</si>
  <si>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</si>
  <si>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</si>
  <si>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</si>
  <si>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</si>
  <si>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</si>
  <si>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</si>
  <si>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</si>
  <si>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</si>
  <si>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</si>
  <si>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</si>
  <si>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</si>
  <si>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</si>
  <si>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</si>
  <si>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</si>
  <si>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</si>
  <si>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</si>
  <si>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</si>
  <si>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</si>
  <si>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</si>
  <si>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</si>
  <si>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</si>
  <si>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</si>
  <si>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</si>
  <si>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</si>
  <si>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</si>
  <si>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</si>
  <si>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</si>
  <si>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</si>
  <si>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</si>
  <si>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</si>
  <si>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</si>
  <si>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</si>
  <si>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</si>
  <si>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</si>
  <si>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</si>
  <si>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</si>
  <si>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</si>
  <si>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</si>
  <si>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</si>
  <si>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</si>
  <si>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</si>
  <si>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</si>
  <si>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</si>
  <si>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</si>
  <si>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</si>
  <si>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</si>
  <si>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</si>
  <si>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</si>
  <si>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</si>
  <si>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</si>
  <si>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</si>
  <si>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</si>
  <si>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</si>
  <si>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</si>
  <si>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</si>
  <si>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</si>
  <si>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</si>
  <si>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</si>
  <si>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</si>
  <si>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</si>
  <si>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</si>
  <si>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</si>
  <si>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</si>
  <si>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</si>
  <si>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</si>
  <si>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</si>
  <si>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</si>
  <si>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</si>
  <si>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</si>
  <si>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</si>
  <si>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</si>
  <si>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</si>
  <si>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</si>
  <si>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</si>
  <si>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</si>
  <si>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</si>
  <si>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</si>
  <si>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</si>
  <si>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</si>
  <si>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</si>
  <si>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</si>
  <si>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</si>
  <si>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</si>
  <si>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</si>
  <si>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</si>
  <si>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</si>
  <si>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</si>
  <si>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</si>
  <si>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</si>
  <si>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</si>
  <si>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</si>
  <si>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</si>
  <si>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</si>
  <si>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</si>
  <si>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</si>
  <si>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</si>
  <si>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</si>
  <si>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</si>
  <si>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</si>
  <si>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</si>
  <si>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</si>
  <si>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</si>
  <si>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</si>
  <si>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</si>
  <si>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</si>
  <si>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</si>
  <si>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</si>
  <si>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</si>
  <si>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</si>
  <si>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</si>
  <si>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</si>
  <si>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</si>
  <si>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</si>
  <si>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</si>
  <si>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</si>
  <si>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</si>
  <si>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</si>
  <si>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</si>
  <si>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</si>
  <si>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</si>
  <si>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</si>
  <si>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</si>
  <si>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</si>
  <si>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</si>
  <si>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</si>
  <si>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</si>
  <si>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</si>
  <si>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</si>
  <si>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</si>
  <si>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</si>
  <si>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</si>
  <si>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</si>
  <si>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</si>
  <si>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</si>
  <si>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</si>
  <si>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</si>
  <si>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</si>
  <si>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</si>
  <si>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</si>
  <si>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</si>
  <si>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</si>
  <si>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</si>
  <si>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</si>
  <si>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</si>
  <si>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</si>
  <si>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</si>
  <si>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</si>
  <si>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</si>
  <si>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</si>
  <si>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</si>
  <si>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</si>
  <si>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</si>
  <si>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</si>
  <si>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</si>
  <si>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</si>
  <si>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</si>
  <si>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</si>
  <si>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</si>
  <si>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</si>
  <si>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</si>
  <si>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</si>
  <si>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</si>
  <si>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</si>
  <si>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</si>
  <si>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</si>
  <si>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</si>
  <si>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</si>
  <si>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</si>
  <si>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</si>
  <si>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</si>
  <si>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</si>
  <si>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</si>
  <si>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</si>
  <si>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</si>
  <si>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</si>
  <si>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</si>
  <si>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</si>
  <si>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</si>
  <si>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</si>
  <si>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</si>
  <si>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</si>
  <si>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</si>
  <si>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</si>
  <si>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</si>
  <si>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</si>
  <si>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</si>
  <si>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</si>
  <si>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</si>
  <si>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</si>
  <si>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</si>
  <si>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</si>
  <si>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</si>
  <si>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</si>
  <si>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</si>
  <si>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</si>
  <si>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</si>
  <si>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</si>
  <si>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</si>
  <si>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</si>
  <si>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</si>
  <si>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</si>
  <si>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</si>
  <si>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</si>
  <si>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</si>
  <si>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</si>
  <si>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</si>
  <si>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</si>
  <si>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</si>
  <si>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</si>
  <si>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</si>
  <si>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</si>
  <si>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</si>
  <si>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</si>
  <si>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</si>
  <si>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</si>
  <si>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</si>
  <si>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</si>
  <si>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</si>
  <si>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</si>
  <si>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</si>
  <si>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</si>
  <si>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</si>
  <si>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</si>
  <si>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</si>
  <si>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</si>
  <si>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</si>
  <si>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</si>
  <si>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</si>
  <si>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</si>
  <si>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</si>
  <si>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</si>
  <si>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</si>
  <si>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</si>
  <si>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</si>
  <si>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</si>
  <si>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</si>
  <si>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</si>
  <si>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</si>
  <si>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</si>
  <si>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</si>
  <si>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</si>
  <si>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</si>
  <si>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</si>
  <si>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</si>
  <si>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</si>
  <si>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</si>
  <si>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</si>
  <si>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</si>
  <si>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</si>
  <si>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</si>
  <si>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</si>
  <si>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</si>
  <si>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</si>
  <si>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</si>
  <si>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</si>
  <si>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</si>
  <si>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</si>
  <si>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</si>
  <si>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</si>
  <si>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</si>
  <si>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</si>
  <si>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</si>
  <si>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</si>
  <si>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</si>
  <si>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</si>
  <si>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</si>
  <si>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</si>
  <si>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</si>
  <si>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</si>
  <si>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</si>
  <si>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</si>
  <si>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</si>
  <si>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</si>
  <si>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</si>
  <si>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</si>
  <si>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</si>
  <si>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</si>
  <si>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</si>
  <si>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</si>
  <si>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</si>
  <si>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</si>
  <si>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</si>
  <si>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</si>
  <si>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</si>
  <si>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</si>
  <si>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</si>
  <si>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</si>
  <si>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</si>
  <si>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</si>
  <si>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</si>
  <si>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</si>
  <si>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</si>
  <si>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</si>
  <si>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</si>
  <si>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</si>
  <si>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</si>
  <si>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</si>
  <si>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</si>
  <si>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</si>
  <si>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</si>
  <si>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</si>
  <si>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</si>
  <si>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</si>
  <si>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</si>
  <si>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</si>
  <si>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</si>
  <si>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</si>
  <si>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</si>
  <si>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</si>
  <si>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</si>
  <si>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</si>
  <si>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</si>
  <si>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</si>
  <si>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</si>
  <si>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</si>
  <si>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</si>
  <si>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</si>
  <si>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</si>
  <si>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</si>
  <si>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</si>
  <si>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</si>
  <si>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</si>
  <si>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</si>
  <si>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</si>
  <si>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</si>
  <si>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</si>
  <si>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</si>
  <si>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</si>
  <si>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</si>
  <si>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</si>
  <si>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</si>
  <si>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</si>
  <si>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</si>
  <si>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</si>
  <si>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</si>
  <si>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</si>
  <si>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</si>
  <si>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</si>
  <si>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</si>
  <si>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</si>
  <si>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</si>
  <si>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</si>
  <si>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</si>
  <si>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</si>
  <si>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</si>
  <si>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</si>
  <si>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</si>
  <si>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</si>
  <si>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</si>
  <si>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</si>
  <si>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</si>
  <si>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</si>
  <si>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</si>
  <si>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</si>
  <si>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</si>
  <si>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</si>
  <si>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</si>
  <si>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</si>
  <si>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</si>
  <si>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</si>
  <si>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</si>
  <si>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</si>
  <si>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</si>
  <si>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</si>
  <si>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</si>
  <si>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</si>
  <si>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</si>
  <si>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</si>
  <si>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</si>
  <si>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</si>
  <si>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</si>
  <si>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</si>
  <si>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</si>
  <si>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</si>
  <si>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</si>
  <si>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</si>
  <si>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</si>
  <si>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</si>
  <si>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</si>
  <si>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</si>
  <si>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</si>
  <si>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</si>
  <si>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</si>
  <si>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</si>
  <si>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</si>
  <si>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</si>
  <si>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</si>
  <si>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</si>
  <si>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</si>
  <si>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</si>
  <si>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</si>
  <si>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</si>
  <si>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</si>
  <si>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</si>
  <si>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</si>
  <si>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</si>
  <si>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</si>
  <si>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</si>
  <si>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</si>
  <si>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</si>
  <si>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</si>
  <si>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</si>
  <si>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</si>
  <si>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</si>
  <si>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</si>
  <si>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</si>
  <si>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</si>
  <si>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</si>
  <si>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</si>
  <si>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</si>
  <si>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</si>
  <si>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</si>
  <si>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</si>
  <si>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</si>
  <si>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</si>
  <si>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</si>
  <si>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</si>
  <si>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</si>
  <si>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</si>
  <si>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</si>
  <si>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</si>
  <si>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</si>
  <si>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</si>
  <si>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</si>
  <si>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</si>
  <si>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</si>
  <si>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</si>
  <si>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</si>
  <si>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</si>
  <si>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</si>
  <si>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</si>
  <si>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</si>
  <si>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</si>
  <si>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</si>
  <si>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</si>
  <si>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</si>
  <si>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</si>
  <si>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</si>
  <si>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</si>
  <si>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</si>
  <si>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</si>
  <si>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</si>
  <si>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</si>
  <si>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</si>
  <si>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</si>
  <si>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</si>
  <si>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</si>
  <si>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</si>
  <si>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</si>
  <si>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</si>
  <si>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</si>
  <si>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</si>
  <si>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</si>
  <si>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</si>
  <si>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</si>
  <si>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</si>
  <si>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</si>
  <si>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</si>
  <si>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</si>
  <si>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</si>
  <si>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</si>
  <si>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</si>
  <si>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</si>
  <si>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</si>
  <si>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</si>
  <si>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</si>
  <si>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</si>
  <si>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</si>
  <si>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</si>
  <si>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</si>
  <si>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</si>
  <si>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</si>
  <si>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</si>
  <si>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</si>
  <si>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</si>
  <si>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</si>
  <si>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</si>
  <si>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</si>
  <si>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</si>
  <si>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</si>
  <si>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</si>
  <si>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</si>
  <si>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</si>
  <si>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</si>
  <si>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</si>
  <si>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</si>
  <si>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</si>
  <si>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</si>
  <si>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</si>
  <si>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</si>
  <si>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</si>
  <si>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</si>
  <si>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</si>
  <si>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</si>
  <si>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</si>
  <si>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</si>
  <si>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</si>
  <si>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</si>
  <si>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</si>
  <si>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</si>
  <si>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</si>
  <si>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</si>
  <si>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</si>
  <si>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</si>
  <si>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</si>
  <si>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</si>
  <si>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</si>
  <si>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</si>
  <si>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</si>
  <si>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</si>
  <si>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</si>
  <si>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</si>
  <si>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</si>
  <si>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</si>
  <si>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</si>
  <si>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</si>
  <si>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</si>
  <si>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</si>
  <si>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</si>
  <si>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</si>
  <si>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</si>
  <si>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</si>
  <si>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</si>
  <si>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</si>
  <si>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</si>
  <si>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</si>
  <si>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</si>
  <si>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</si>
  <si>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</si>
  <si>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</si>
  <si>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</si>
  <si>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</si>
  <si>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</si>
  <si>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</si>
  <si>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</si>
  <si>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</si>
  <si>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</si>
  <si>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</si>
  <si>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</si>
  <si>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</si>
  <si>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</si>
  <si>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</si>
  <si>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</si>
  <si>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</si>
  <si>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</si>
  <si>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</si>
  <si>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</si>
  <si>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</si>
  <si>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</si>
  <si>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</si>
  <si>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</si>
  <si>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</si>
  <si>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</si>
  <si>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</si>
  <si>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</si>
  <si>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</si>
  <si>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</si>
  <si>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</si>
  <si>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</si>
  <si>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</si>
  <si>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</si>
  <si>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</si>
  <si>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</si>
  <si>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</si>
  <si>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</si>
  <si>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</si>
  <si>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</si>
  <si>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</si>
  <si>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</si>
  <si>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</si>
  <si>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</si>
  <si>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</si>
  <si>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</si>
  <si>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</si>
  <si>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</si>
  <si>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</si>
  <si>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</si>
  <si>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</si>
  <si>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</si>
  <si>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</si>
  <si>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</si>
  <si>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</si>
  <si>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</si>
  <si>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</si>
  <si>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</si>
  <si>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</si>
  <si>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</si>
  <si>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</si>
  <si>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</si>
  <si>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</si>
  <si>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</si>
  <si>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</si>
  <si>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</si>
  <si>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</si>
  <si>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</si>
  <si>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</si>
  <si>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</si>
  <si>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</si>
  <si>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</si>
  <si>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</si>
  <si>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</si>
  <si>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</si>
  <si>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</si>
  <si>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</si>
  <si>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</si>
  <si>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</si>
  <si>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</si>
  <si>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</si>
  <si>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</si>
  <si>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</si>
  <si>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</si>
  <si>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</si>
  <si>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</si>
  <si>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</si>
  <si>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</si>
  <si>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</si>
  <si>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</si>
  <si>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</si>
  <si>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</si>
  <si>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</si>
  <si>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</si>
  <si>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</si>
  <si>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</si>
  <si>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</si>
  <si>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</si>
  <si>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</si>
  <si>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</si>
  <si>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</si>
  <si>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</si>
  <si>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</si>
  <si>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</si>
  <si>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</si>
  <si>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</si>
  <si>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</si>
  <si>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</si>
  <si>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</si>
  <si>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</si>
  <si>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</si>
  <si>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</si>
  <si>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</si>
  <si>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</si>
  <si>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</si>
  <si>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</si>
  <si>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</si>
  <si>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</si>
  <si>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</si>
  <si>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</si>
  <si>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</si>
  <si>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</si>
  <si>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</si>
  <si>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</si>
  <si>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</si>
  <si>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</si>
  <si>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</si>
  <si>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</si>
  <si>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</si>
  <si>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</si>
  <si>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</si>
  <si>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</si>
  <si>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</si>
  <si>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</si>
  <si>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</si>
  <si>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</si>
  <si>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</si>
  <si>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</si>
  <si>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</si>
  <si>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</si>
  <si>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</si>
  <si>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</si>
  <si>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</si>
  <si>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</si>
  <si>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</si>
  <si>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</si>
  <si>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</si>
  <si>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</si>
  <si>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</si>
  <si>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</si>
  <si>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</si>
  <si>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</si>
  <si>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</si>
  <si>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</si>
  <si>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</si>
  <si>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</si>
  <si>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</si>
  <si>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</si>
  <si>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</si>
  <si>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</si>
  <si>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</si>
  <si>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</si>
  <si>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</si>
  <si>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</si>
  <si>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</si>
  <si>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</si>
  <si>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</si>
  <si>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</si>
  <si>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</si>
  <si>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</si>
  <si>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</si>
  <si>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</si>
  <si>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</si>
  <si>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</si>
  <si>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</si>
  <si>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</si>
  <si>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</si>
  <si>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</si>
  <si>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</si>
  <si>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</si>
  <si>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</si>
  <si>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</si>
  <si>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</si>
  <si>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</si>
  <si>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</si>
  <si>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</si>
  <si>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</si>
  <si>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</si>
  <si>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</si>
  <si>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</si>
  <si>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</si>
  <si>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</si>
  <si>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</si>
  <si>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</si>
  <si>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</si>
  <si>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</si>
  <si>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</si>
  <si>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</si>
  <si>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</si>
  <si>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</si>
  <si>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</si>
  <si>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</si>
  <si>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</si>
  <si>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</si>
  <si>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</si>
  <si>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</si>
  <si>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</si>
  <si>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</si>
  <si>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</si>
  <si>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</si>
  <si>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</si>
  <si>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</si>
  <si>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</si>
  <si>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</si>
  <si>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</si>
  <si>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</si>
  <si>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</si>
  <si>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</si>
  <si>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</si>
  <si>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</si>
  <si>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</si>
  <si>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</si>
  <si>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</si>
  <si>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</si>
  <si>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</si>
  <si>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</si>
  <si>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</si>
  <si>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</si>
  <si>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</si>
  <si>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</si>
  <si>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</si>
  <si>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</si>
  <si>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</si>
  <si>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</si>
  <si>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</si>
  <si>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</si>
  <si>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</si>
  <si>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</si>
  <si>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</si>
  <si>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</si>
  <si>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</si>
  <si>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</si>
  <si>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</si>
  <si>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</si>
  <si>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</si>
  <si>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</si>
  <si>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</si>
  <si>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</si>
  <si>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</si>
  <si>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</si>
  <si>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</si>
  <si>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</si>
  <si>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</si>
  <si>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</si>
  <si>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</si>
  <si>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</si>
  <si>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</si>
  <si>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</si>
  <si>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</si>
  <si>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</si>
  <si>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</si>
  <si>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</si>
  <si>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</si>
  <si>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</si>
  <si>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</si>
  <si>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</si>
  <si>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</si>
  <si>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</si>
  <si>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</si>
  <si>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</si>
  <si>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</si>
  <si>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</si>
  <si>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</si>
  <si>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</si>
  <si>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</si>
  <si>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</si>
  <si>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</si>
  <si>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</si>
  <si>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</si>
  <si>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</si>
  <si>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</si>
  <si>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</si>
  <si>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</si>
  <si>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</si>
  <si>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</si>
  <si>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</si>
  <si>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</si>
  <si>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</si>
  <si>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</si>
  <si>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</si>
  <si>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</si>
  <si>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</si>
  <si>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</si>
  <si>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</si>
  <si>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</si>
  <si>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</si>
  <si>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</si>
  <si>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</si>
  <si>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</si>
  <si>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</si>
  <si>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</si>
  <si>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</si>
  <si>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</si>
  <si>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</si>
  <si>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</si>
  <si>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</si>
  <si>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</si>
  <si>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</si>
  <si>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</si>
  <si>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</si>
  <si>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</si>
  <si>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</si>
  <si>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</si>
  <si>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</si>
  <si>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</si>
  <si>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</si>
  <si>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</si>
  <si>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</si>
  <si>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</si>
  <si>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</si>
  <si>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</si>
  <si>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</si>
  <si>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</si>
  <si>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</si>
  <si>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</si>
  <si>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</si>
  <si>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</si>
  <si>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</si>
  <si>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</si>
  <si>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</si>
  <si>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</si>
  <si>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</si>
  <si>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</si>
  <si>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</si>
  <si>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</si>
  <si>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</si>
  <si>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</si>
  <si>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</si>
  <si>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</si>
  <si>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</si>
  <si>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</si>
  <si>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</si>
  <si>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</si>
  <si>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</si>
  <si>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</si>
  <si>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</si>
  <si>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</si>
  <si>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</si>
  <si>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</si>
  <si>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</si>
  <si>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</si>
  <si>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</si>
  <si>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</si>
  <si>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</si>
  <si>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</si>
  <si>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</si>
  <si>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</si>
  <si>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</si>
  <si>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</si>
  <si>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</si>
  <si>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</si>
  <si>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</si>
  <si>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</si>
  <si>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</si>
  <si>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</si>
  <si>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</si>
  <si>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</si>
  <si>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</si>
  <si>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</si>
  <si>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</si>
  <si>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</si>
  <si>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</si>
  <si>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</si>
  <si>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</si>
  <si>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</si>
  <si>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</si>
  <si>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</si>
  <si>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</si>
  <si>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</si>
  <si>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</si>
  <si>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</si>
  <si>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</si>
  <si>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</si>
  <si>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</si>
  <si>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</si>
  <si>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</si>
  <si>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</si>
  <si>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</si>
  <si>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</si>
  <si>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</si>
  <si>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</si>
  <si>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</si>
  <si>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</si>
  <si>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</si>
  <si>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</si>
  <si>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</si>
  <si>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</si>
  <si>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</si>
  <si>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</si>
  <si>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</si>
  <si>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</si>
  <si>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</si>
  <si>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</si>
  <si>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</si>
  <si>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</si>
  <si>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</si>
  <si>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</si>
  <si>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</si>
  <si>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</si>
  <si>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</si>
  <si>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</si>
  <si>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</si>
  <si>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</si>
  <si>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</si>
  <si>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</si>
  <si>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</si>
  <si>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</si>
  <si>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</si>
  <si>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</si>
  <si>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</si>
  <si>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</si>
  <si>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</si>
  <si>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</si>
  <si>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</si>
  <si>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</si>
  <si>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</si>
  <si>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</si>
  <si>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</si>
  <si>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</si>
  <si>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</si>
  <si>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</si>
  <si>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</si>
  <si>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</si>
  <si>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</si>
  <si>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</si>
  <si>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</si>
  <si>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</si>
  <si>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</si>
  <si>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</si>
  <si>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</si>
  <si>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</si>
  <si>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</si>
  <si>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</si>
  <si>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</si>
  <si>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</si>
  <si>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</si>
  <si>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</si>
  <si>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</si>
  <si>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</si>
  <si>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</si>
  <si>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</si>
  <si>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</si>
  <si>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</si>
  <si>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</si>
  <si>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</si>
  <si>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</si>
  <si>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</si>
  <si>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</si>
  <si>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</si>
  <si>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</si>
  <si>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</si>
  <si>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</si>
  <si>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</si>
  <si>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</si>
  <si>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</si>
  <si>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</si>
  <si>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</si>
  <si>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</si>
  <si>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</si>
  <si>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</si>
  <si>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</si>
  <si>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</si>
  <si>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</si>
  <si>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</si>
  <si>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</si>
  <si>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</si>
  <si>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</si>
  <si>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</si>
  <si>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</si>
  <si>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</si>
  <si>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</si>
  <si>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</si>
  <si>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</si>
  <si>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</si>
  <si>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</si>
  <si>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</si>
  <si>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</si>
  <si>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</si>
  <si>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</si>
  <si>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</si>
  <si>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</si>
  <si>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</si>
  <si>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</si>
  <si>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</si>
  <si>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</si>
  <si>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</si>
  <si>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</si>
  <si>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</si>
  <si>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</si>
  <si>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</si>
  <si>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</si>
  <si>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</si>
  <si>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</si>
  <si>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</si>
  <si>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</si>
  <si>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</si>
  <si>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</si>
  <si>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</si>
  <si>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</si>
  <si>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</si>
  <si>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</si>
  <si>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</si>
  <si>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</si>
  <si>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</si>
  <si>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</si>
  <si>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</si>
  <si>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</si>
  <si>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</si>
  <si>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</si>
  <si>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</si>
  <si>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</si>
  <si>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</si>
  <si>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</si>
  <si>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</si>
  <si>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</si>
  <si>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</si>
  <si>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</si>
  <si>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</si>
  <si>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</si>
  <si>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</si>
  <si>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</si>
  <si>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</si>
  <si>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</si>
  <si>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</si>
  <si>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</si>
  <si>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</si>
  <si>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</si>
  <si>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</si>
  <si>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</si>
  <si>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</si>
  <si>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</si>
  <si>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</si>
  <si>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</si>
  <si>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</si>
  <si>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</si>
  <si>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</si>
  <si>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</si>
  <si>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</si>
  <si>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</si>
  <si>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</si>
  <si>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</si>
  <si>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</si>
  <si>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</si>
  <si>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</si>
  <si>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</si>
  <si>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</si>
  <si>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</si>
  <si>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</si>
  <si>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</si>
  <si>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</si>
  <si>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</si>
  <si>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</si>
  <si>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</si>
  <si>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</si>
  <si>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</si>
  <si>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</si>
  <si>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</si>
  <si>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</si>
  <si>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</si>
  <si>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</si>
  <si>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</si>
  <si>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</si>
  <si>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</si>
  <si>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</si>
  <si>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</si>
  <si>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</si>
  <si>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</si>
  <si>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</si>
  <si>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</si>
  <si>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</si>
  <si>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</si>
  <si>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</si>
  <si>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</si>
  <si>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</si>
  <si>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</si>
  <si>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</si>
  <si>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</si>
  <si>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</si>
  <si>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</si>
  <si>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</si>
  <si>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</si>
  <si>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</si>
  <si>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</si>
  <si>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</si>
  <si>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</si>
  <si>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</si>
  <si>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</si>
  <si>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</si>
  <si>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</si>
  <si>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</si>
  <si>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</si>
  <si>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</si>
  <si>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</si>
  <si>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</si>
  <si>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</si>
  <si>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</si>
  <si>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</si>
  <si>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</si>
  <si>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</si>
  <si>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</si>
  <si>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</si>
  <si>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</si>
  <si>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</si>
  <si>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</si>
  <si>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</si>
  <si>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</si>
  <si>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</si>
  <si>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</si>
  <si>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</si>
  <si>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</si>
  <si>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</si>
  <si>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</si>
  <si>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</si>
  <si>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</si>
  <si>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</si>
  <si>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</si>
  <si>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</si>
  <si>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</si>
  <si>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</si>
  <si>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</si>
  <si>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</si>
  <si>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</si>
  <si>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</si>
  <si>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</si>
  <si>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</si>
  <si>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</si>
  <si>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</si>
  <si>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</si>
  <si>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</si>
  <si>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</si>
  <si>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</si>
  <si>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</si>
  <si>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</si>
  <si>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</si>
  <si>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</si>
  <si>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</si>
  <si>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</si>
  <si>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</si>
  <si>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</si>
  <si>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</si>
  <si>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</si>
  <si>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</si>
  <si>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</si>
  <si>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</si>
  <si>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</si>
  <si>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</si>
  <si>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</si>
  <si>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</si>
  <si>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</si>
  <si>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</si>
  <si>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</si>
  <si>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</si>
  <si>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</si>
  <si>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</si>
  <si>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</si>
  <si>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</si>
  <si>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</si>
  <si>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</si>
  <si>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</si>
  <si>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</si>
  <si>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</si>
  <si>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</si>
  <si>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</si>
  <si>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</si>
  <si>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</si>
  <si>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</si>
  <si>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</si>
  <si>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</si>
  <si>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</si>
  <si>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</si>
  <si>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</si>
  <si>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</si>
  <si>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</si>
  <si>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</si>
  <si>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</si>
  <si>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</si>
  <si>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</si>
  <si>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</si>
  <si>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</si>
  <si>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</si>
  <si>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</si>
  <si>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</si>
  <si>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</si>
  <si>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</si>
  <si>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</si>
  <si>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</si>
  <si>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</si>
  <si>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</si>
  <si>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</si>
  <si>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</si>
  <si>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</si>
  <si>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</si>
  <si>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</si>
  <si>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</si>
  <si>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</si>
  <si>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</si>
  <si>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</si>
  <si>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</si>
  <si>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</si>
  <si>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</si>
  <si>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</si>
  <si>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</si>
  <si>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</si>
  <si>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</si>
  <si>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</si>
  <si>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</si>
  <si>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</si>
  <si>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</si>
  <si>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</si>
  <si>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</si>
  <si>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</si>
  <si>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</si>
  <si>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</si>
  <si>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</si>
  <si>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</si>
  <si>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</si>
  <si>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</si>
  <si>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</si>
  <si>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</si>
  <si>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</si>
  <si>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</si>
  <si>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</si>
  <si>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</si>
  <si>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</si>
  <si>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</si>
  <si>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</si>
  <si>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</si>
  <si>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</si>
  <si>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</si>
  <si>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</si>
  <si>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</si>
  <si>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</si>
  <si>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</si>
  <si>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</si>
  <si>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</si>
  <si>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</si>
  <si>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</si>
  <si>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</si>
  <si>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</si>
  <si>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</si>
  <si>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</si>
  <si>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</si>
  <si>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</si>
  <si>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</si>
  <si>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</si>
  <si>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</si>
  <si>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</si>
  <si>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</si>
  <si>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</si>
  <si>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</si>
  <si>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</si>
  <si>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</si>
  <si>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</si>
  <si>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</si>
  <si>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</si>
  <si>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</si>
  <si>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</si>
  <si>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</si>
  <si>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</si>
  <si>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</si>
  <si>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</si>
  <si>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</si>
  <si>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</si>
  <si>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</si>
  <si>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</si>
  <si>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</si>
  <si>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</si>
  <si>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</si>
  <si>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</si>
  <si>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</si>
  <si>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</si>
  <si>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</si>
  <si>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</si>
  <si>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</si>
  <si>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</si>
  <si>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</si>
  <si>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</si>
  <si>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</si>
  <si>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</si>
  <si>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</si>
  <si>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</si>
  <si>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</si>
  <si>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</si>
  <si>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</si>
  <si>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</si>
  <si>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</si>
  <si>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</si>
  <si>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</si>
  <si>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</si>
  <si>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</si>
  <si>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</si>
  <si>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</si>
  <si>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</si>
  <si>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</si>
  <si>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</si>
  <si>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</si>
  <si>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</si>
  <si>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</si>
  <si>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</si>
  <si>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</si>
  <si>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</si>
  <si>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</si>
  <si>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</si>
  <si>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</si>
  <si>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</si>
  <si>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</si>
  <si>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</si>
  <si>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</si>
  <si>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</si>
  <si>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</si>
  <si>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</si>
  <si>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</si>
  <si>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</si>
  <si>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</si>
  <si>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</si>
  <si>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</si>
  <si>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</si>
  <si>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</si>
  <si>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</si>
  <si>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</si>
  <si>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</si>
  <si>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</si>
  <si>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</si>
  <si>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</si>
  <si>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</si>
  <si>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</si>
  <si>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</si>
  <si>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</si>
  <si>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</si>
  <si>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</si>
  <si>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</si>
  <si>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</si>
  <si>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</si>
  <si>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</si>
  <si>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</si>
  <si>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</si>
  <si>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</si>
  <si>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</si>
  <si>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</si>
  <si>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</si>
  <si>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</si>
  <si>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</si>
  <si>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</si>
  <si>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</si>
  <si>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</si>
  <si>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</si>
  <si>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</si>
  <si>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</si>
  <si>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</si>
  <si>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</si>
  <si>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</si>
  <si>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</si>
  <si>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</si>
  <si>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</si>
  <si>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</si>
  <si>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</si>
  <si>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</si>
  <si>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</si>
  <si>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</si>
  <si>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</si>
  <si>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</si>
  <si>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</si>
  <si>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</si>
  <si>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</si>
  <si>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</si>
  <si>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</si>
  <si>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</si>
  <si>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</si>
  <si>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</si>
  <si>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</si>
  <si>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</si>
  <si>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</si>
  <si>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</si>
  <si>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</si>
  <si>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</si>
  <si>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</si>
  <si>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</si>
  <si>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</si>
  <si>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</si>
  <si>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</si>
  <si>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</si>
  <si>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</si>
  <si>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</si>
  <si>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</si>
  <si>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</si>
  <si>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</si>
  <si>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</si>
  <si>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</si>
  <si>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</si>
  <si>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</si>
  <si>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</si>
  <si>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</si>
  <si>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</si>
  <si>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</si>
  <si>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</si>
  <si>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</si>
  <si>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</si>
  <si>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</si>
  <si>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</si>
  <si>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</si>
  <si>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</si>
  <si>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</si>
  <si>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</si>
  <si>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</si>
  <si>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</si>
  <si>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</si>
  <si>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</si>
  <si>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</si>
  <si>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</si>
  <si>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</si>
  <si>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</si>
  <si>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</si>
  <si>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</si>
  <si>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</si>
  <si>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</si>
  <si>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</si>
  <si>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</si>
  <si>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</si>
  <si>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</si>
  <si>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</si>
  <si>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</si>
  <si>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</si>
  <si>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</si>
  <si>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</si>
  <si>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</si>
  <si>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</si>
  <si>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</si>
  <si>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</si>
  <si>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</si>
  <si>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</si>
  <si>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</si>
  <si>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</si>
  <si>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</si>
  <si>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</si>
  <si>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</si>
  <si>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</si>
  <si>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</si>
  <si>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</si>
  <si>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</si>
  <si>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</si>
  <si>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</si>
  <si>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</si>
  <si>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</si>
  <si>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</si>
  <si>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</si>
  <si>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</si>
  <si>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</si>
  <si>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</si>
  <si>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</si>
  <si>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</si>
  <si>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</si>
  <si>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</si>
  <si>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</si>
  <si>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</si>
  <si>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</si>
  <si>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</si>
  <si>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</si>
  <si>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</si>
  <si>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</si>
  <si>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</si>
  <si>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</si>
  <si>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</si>
  <si>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</si>
  <si>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</si>
  <si>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</si>
  <si>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</si>
  <si>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</si>
  <si>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</si>
  <si>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</si>
  <si>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</si>
  <si>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</si>
  <si>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</si>
  <si>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</si>
  <si>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</si>
  <si>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</si>
  <si>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</si>
  <si>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</si>
  <si>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</si>
  <si>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</si>
  <si>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</si>
  <si>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</si>
  <si>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</si>
  <si>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</si>
  <si>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</si>
  <si>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</si>
  <si>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</si>
  <si>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</si>
  <si>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</si>
  <si>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</si>
  <si>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</si>
  <si>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</si>
  <si>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</si>
  <si>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</si>
  <si>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</si>
  <si>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</si>
  <si>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</si>
  <si>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</si>
  <si>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</si>
  <si>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</si>
  <si>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</si>
  <si>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</si>
  <si>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</si>
  <si>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</si>
  <si>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</si>
  <si>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</si>
  <si>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</si>
  <si>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</si>
  <si>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</si>
  <si>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</si>
  <si>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</si>
  <si>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</si>
  <si>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</si>
  <si>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</si>
  <si>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</si>
  <si>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</si>
  <si>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</si>
  <si>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</si>
  <si>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</si>
  <si>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</si>
  <si>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</si>
  <si>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</si>
  <si>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</si>
  <si>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</si>
  <si>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</si>
  <si>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</si>
  <si>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</si>
  <si>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</si>
  <si>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</si>
  <si>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</si>
  <si>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</si>
  <si>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</si>
  <si>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</si>
  <si>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</si>
  <si>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</si>
  <si>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</si>
  <si>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</si>
  <si>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</si>
  <si>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</si>
  <si>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</si>
  <si>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</si>
  <si>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</si>
  <si>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</si>
  <si>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</si>
  <si>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</si>
  <si>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</si>
  <si>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</si>
  <si>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</si>
  <si>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</si>
  <si>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</si>
  <si>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</si>
  <si>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</si>
  <si>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</si>
  <si>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</si>
  <si>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</si>
  <si>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</si>
  <si>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</si>
  <si>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</si>
  <si>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</si>
  <si>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</si>
  <si>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</si>
  <si>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</si>
  <si>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</si>
  <si>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</si>
  <si>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</si>
  <si>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</si>
  <si>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</si>
  <si>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</si>
  <si>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</si>
  <si>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</si>
  <si>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</si>
  <si>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</si>
  <si>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</si>
  <si>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</si>
  <si>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</si>
  <si>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</si>
  <si>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</si>
  <si>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</si>
  <si>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</si>
  <si>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</si>
  <si>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</si>
  <si>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</si>
  <si>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</si>
  <si>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</si>
  <si>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</si>
  <si>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</si>
  <si>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</si>
  <si>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</si>
  <si>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</si>
  <si>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</si>
  <si>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</si>
  <si>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</si>
  <si>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</si>
  <si>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</si>
  <si>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</si>
  <si>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</si>
  <si>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</si>
  <si>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</si>
  <si>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</si>
  <si>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</si>
  <si>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</si>
  <si>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</si>
  <si>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</si>
  <si>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</si>
  <si>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</si>
  <si>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</si>
  <si>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</si>
  <si>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</si>
  <si>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</si>
  <si>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</si>
  <si>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</si>
  <si>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</si>
  <si>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</si>
  <si>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</si>
  <si>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</si>
  <si>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</si>
  <si>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</si>
  <si>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</si>
  <si>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</si>
  <si>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</si>
  <si>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</si>
  <si>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</si>
  <si>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</si>
  <si>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</si>
  <si>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</si>
  <si>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</si>
  <si>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</si>
  <si>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</si>
  <si>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</si>
  <si>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</si>
  <si>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</si>
  <si>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</si>
  <si>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</si>
  <si>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</si>
  <si>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</si>
  <si>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</si>
  <si>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</si>
  <si>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</si>
  <si>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</si>
  <si>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</si>
  <si>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</si>
  <si>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</si>
  <si>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</si>
  <si>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</si>
  <si>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</si>
  <si>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</si>
  <si>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</si>
  <si>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</si>
  <si>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</si>
  <si>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</si>
  <si>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</si>
  <si>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</si>
  <si>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</si>
  <si>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</si>
  <si>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</si>
  <si>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</si>
  <si>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</si>
  <si>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</si>
  <si>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</si>
  <si>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</si>
  <si>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</si>
  <si>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</si>
  <si>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</si>
  <si>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</si>
  <si>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</si>
  <si>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</si>
  <si>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</si>
  <si>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</si>
  <si>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</si>
  <si>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</si>
  <si>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</si>
  <si>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</si>
  <si>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</si>
  <si>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</si>
  <si>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</si>
  <si>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</si>
  <si>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</si>
  <si>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</si>
  <si>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</si>
  <si>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</si>
  <si>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</si>
  <si>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</si>
  <si>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</si>
  <si>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</si>
  <si>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</si>
  <si>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</si>
  <si>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</si>
  <si>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</si>
  <si>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</si>
  <si>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</si>
  <si>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</si>
  <si>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</si>
  <si>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</si>
  <si>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</si>
  <si>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</si>
  <si>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</si>
  <si>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</si>
  <si>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</si>
  <si>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</si>
  <si>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</si>
  <si>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</si>
  <si>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</si>
  <si>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</si>
  <si>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</si>
  <si>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</si>
  <si>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</si>
  <si>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</si>
  <si>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</si>
  <si>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</si>
  <si>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</si>
  <si>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</si>
  <si>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</si>
  <si>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</si>
  <si>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</si>
  <si>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TRGOVAČKA I KOMERCIJALNA ŠKOLA DAVOR MILAS</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</si>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</sst>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2274372.65</v>
      </c>
      <c r="D2" s="7">
        <f>'PR-RAS'!E6</f>
        <v>2206212.0700000003</v>
      </c>
      <c r="E2" s="7">
        <v>0</v>
      </c>
      <c r="F2" s="7">
        <v>0</v>
      </c>
      <c r="G2" s="8">
        <f t="shared" ref="G2:G274" si="0">(B2/1000)*(C2*1+D2*2)</f>
        <v>6686.7967900000012</v>
      </c>
      <c r="H2" s="8">
        <f t="shared" ref="H2:H274" si="1">ABS(C2-ROUND(C2,0))+ABS(D2-ROUND(D2,0))</f>
        <v>0.42000000039115548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1604906.18</v>
      </c>
      <c r="D45" s="2">
        <f>'PR-RAS'!E49</f>
        <v>1707065.83</v>
      </c>
      <c r="E45" s="2">
        <v>0</v>
      </c>
      <c r="F45" s="2">
        <v>0</v>
      </c>
      <c r="G45" s="3">
        <f t="shared" si="0"/>
        <v>220837.66495999999</v>
      </c>
      <c r="H45" s="3">
        <f t="shared" si="1"/>
        <v>0.34999999986030161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1604906.18</v>
      </c>
      <c r="D64" s="2">
        <f>'PR-RAS'!E68</f>
        <v>1707065.83</v>
      </c>
      <c r="E64" s="2">
        <v>0</v>
      </c>
      <c r="F64" s="2">
        <v>0</v>
      </c>
      <c r="G64" s="3">
        <f t="shared" si="0"/>
        <v>316199.38391999999</v>
      </c>
      <c r="H64" s="3">
        <f t="shared" si="1"/>
        <v>0.34999999986030161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1604906.18</v>
      </c>
      <c r="D65" s="2">
        <f>'PR-RAS'!E69</f>
        <v>1707065.83</v>
      </c>
      <c r="E65" s="2">
        <v>0</v>
      </c>
      <c r="F65" s="2">
        <v>0</v>
      </c>
      <c r="G65" s="3">
        <f t="shared" si="0"/>
        <v>321218.42176</v>
      </c>
      <c r="H65" s="3">
        <f t="shared" si="1"/>
        <v>0.34999999986030161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12.88</v>
      </c>
      <c r="D78" s="2">
        <f>'PR-RAS'!E82</f>
        <v>0</v>
      </c>
      <c r="E78" s="2">
        <v>0</v>
      </c>
      <c r="F78" s="2">
        <v>0</v>
      </c>
      <c r="G78" s="3">
        <f t="shared" si="0"/>
        <v>0.99176000000000009</v>
      </c>
      <c r="H78" s="3">
        <f t="shared" si="1"/>
        <v>0.11999999999999922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12.88</v>
      </c>
      <c r="D79" s="2">
        <f>'PR-RAS'!E83</f>
        <v>0</v>
      </c>
      <c r="E79" s="2">
        <v>0</v>
      </c>
      <c r="F79" s="2">
        <v>0</v>
      </c>
      <c r="G79" s="3">
        <f t="shared" si="0"/>
        <v>1.00464</v>
      </c>
      <c r="H79" s="3">
        <f t="shared" si="1"/>
        <v>0.11999999999999922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12.88</v>
      </c>
      <c r="D81" s="2">
        <f>'PR-RAS'!E85</f>
        <v>0</v>
      </c>
      <c r="E81" s="2">
        <v>0</v>
      </c>
      <c r="F81" s="2">
        <v>0</v>
      </c>
      <c r="G81" s="3">
        <f t="shared" si="0"/>
        <v>1.0304</v>
      </c>
      <c r="H81" s="3">
        <f t="shared" si="1"/>
        <v>0.11999999999999922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161395.68</v>
      </c>
      <c r="D102" s="2">
        <f>'PR-RAS'!E106</f>
        <v>145151.81</v>
      </c>
      <c r="E102" s="2">
        <v>0</v>
      </c>
      <c r="F102" s="2">
        <v>0</v>
      </c>
      <c r="G102" s="3">
        <f t="shared" si="0"/>
        <v>45621.629300000001</v>
      </c>
      <c r="H102" s="3">
        <f t="shared" si="1"/>
        <v>0.51000000000931323</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161395.68</v>
      </c>
      <c r="D108" s="2">
        <f>'PR-RAS'!E112</f>
        <v>145151.81</v>
      </c>
      <c r="E108" s="2">
        <v>0</v>
      </c>
      <c r="F108" s="2">
        <v>0</v>
      </c>
      <c r="G108" s="3">
        <f t="shared" si="0"/>
        <v>48331.825099999995</v>
      </c>
      <c r="H108" s="3">
        <f t="shared" si="1"/>
        <v>0.51000000000931323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161395.68</v>
      </c>
      <c r="D113" s="2">
        <f>'PR-RAS'!E117</f>
        <v>145151.81</v>
      </c>
      <c r="E113" s="2">
        <v>0</v>
      </c>
      <c r="F113" s="2">
        <v>0</v>
      </c>
      <c r="G113" s="3">
        <f t="shared" si="0"/>
        <v>50590.321600000003</v>
      </c>
      <c r="H113" s="3">
        <f t="shared" si="1"/>
        <v>0.51000000000931323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203536.56</v>
      </c>
      <c r="D121" s="2">
        <f>'PR-RAS'!E125</f>
        <v>26017.86</v>
      </c>
      <c r="E121" s="2">
        <v>0</v>
      </c>
      <c r="F121" s="2">
        <v>0</v>
      </c>
      <c r="G121" s="3">
        <f t="shared" si="0"/>
        <v>30668.673599999998</v>
      </c>
      <c r="H121" s="3">
        <f t="shared" si="1"/>
        <v>0.58000000000174623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203536.56</v>
      </c>
      <c r="D122" s="2">
        <f>'PR-RAS'!E126</f>
        <v>25463.37</v>
      </c>
      <c r="E122" s="2">
        <v>0</v>
      </c>
      <c r="F122" s="2">
        <v>0</v>
      </c>
      <c r="G122" s="3">
        <f t="shared" si="0"/>
        <v>30790.059299999997</v>
      </c>
      <c r="H122" s="3">
        <f t="shared" si="1"/>
        <v>0.81000000000130967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178891</v>
      </c>
      <c r="D123" s="2">
        <f>'PR-RAS'!E127</f>
        <v>0</v>
      </c>
      <c r="E123" s="2">
        <v>0</v>
      </c>
      <c r="F123" s="2">
        <v>0</v>
      </c>
      <c r="G123" s="3">
        <f t="shared" si="0"/>
        <v>21824.702000000001</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24645.56</v>
      </c>
      <c r="D124" s="2">
        <f>'PR-RAS'!E128</f>
        <v>25463.37</v>
      </c>
      <c r="E124" s="2">
        <v>0</v>
      </c>
      <c r="F124" s="2">
        <v>0</v>
      </c>
      <c r="G124" s="3">
        <f t="shared" si="0"/>
        <v>9295.3929000000007</v>
      </c>
      <c r="H124" s="3">
        <f t="shared" si="1"/>
        <v>0.80999999999767169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554.49</v>
      </c>
      <c r="E125" s="2">
        <v>0</v>
      </c>
      <c r="F125" s="2">
        <v>0</v>
      </c>
      <c r="G125" s="3">
        <f t="shared" si="0"/>
        <v>137.51352</v>
      </c>
      <c r="H125" s="3">
        <f t="shared" si="1"/>
        <v>0.49000000000000909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304521.35000000003</v>
      </c>
      <c r="D130" s="2">
        <f>'PR-RAS'!E134</f>
        <v>327976.57</v>
      </c>
      <c r="E130" s="2">
        <v>0</v>
      </c>
      <c r="F130" s="2">
        <v>0</v>
      </c>
      <c r="G130" s="3">
        <f t="shared" si="0"/>
        <v>123901.20921</v>
      </c>
      <c r="H130" s="3">
        <f t="shared" si="1"/>
        <v>0.78000000002793968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304521.35000000003</v>
      </c>
      <c r="D131" s="2">
        <f>'PR-RAS'!E135</f>
        <v>327976.57</v>
      </c>
      <c r="E131" s="2">
        <v>0</v>
      </c>
      <c r="F131" s="2">
        <v>0</v>
      </c>
      <c r="G131" s="3">
        <f t="shared" si="0"/>
        <v>124861.68370000001</v>
      </c>
      <c r="H131" s="3">
        <f t="shared" si="1"/>
        <v>0.78000000002793968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301271.90000000002</v>
      </c>
      <c r="D132" s="2">
        <f>'PR-RAS'!E136</f>
        <v>324736.57</v>
      </c>
      <c r="E132" s="2">
        <v>0</v>
      </c>
      <c r="F132" s="2">
        <v>0</v>
      </c>
      <c r="G132" s="3">
        <f t="shared" si="0"/>
        <v>124547.60024000001</v>
      </c>
      <c r="H132" s="3">
        <f t="shared" si="1"/>
        <v>0.52999999996973202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3249.45</v>
      </c>
      <c r="D133" s="2">
        <f>'PR-RAS'!E137</f>
        <v>3240</v>
      </c>
      <c r="E133" s="2">
        <v>0</v>
      </c>
      <c r="F133" s="2">
        <v>0</v>
      </c>
      <c r="G133" s="3">
        <f t="shared" si="0"/>
        <v>1284.2874000000002</v>
      </c>
      <c r="H133" s="3">
        <f t="shared" si="1"/>
        <v>0.4499999999998181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2253061.3199999998</v>
      </c>
      <c r="D148" s="2">
        <f>'PR-RAS'!E152</f>
        <v>2279378.3400000003</v>
      </c>
      <c r="E148" s="2">
        <v>0</v>
      </c>
      <c r="F148" s="2">
        <v>0</v>
      </c>
      <c r="G148" s="3">
        <f t="shared" si="0"/>
        <v>1001337.2459999999</v>
      </c>
      <c r="H148" s="3">
        <f t="shared" si="1"/>
        <v>0.66000000014901161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1632096.68</v>
      </c>
      <c r="D149" s="2">
        <f>'PR-RAS'!E153</f>
        <v>1880084.4300000002</v>
      </c>
      <c r="E149" s="2">
        <v>0</v>
      </c>
      <c r="F149" s="2">
        <v>0</v>
      </c>
      <c r="G149" s="3">
        <f t="shared" si="0"/>
        <v>798055.29992000002</v>
      </c>
      <c r="H149" s="3">
        <f t="shared" si="1"/>
        <v>0.75000000023283064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1345785.47</v>
      </c>
      <c r="D150" s="2">
        <f>'PR-RAS'!E154</f>
        <v>1561121.36</v>
      </c>
      <c r="E150" s="2">
        <v>0</v>
      </c>
      <c r="F150" s="2">
        <v>0</v>
      </c>
      <c r="G150" s="3">
        <f t="shared" si="0"/>
        <v>665736.20030999999</v>
      </c>
      <c r="H150" s="3">
        <f t="shared" si="1"/>
        <v>0.83000000007450581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1345785.47</v>
      </c>
      <c r="D151" s="2">
        <f>'PR-RAS'!E155</f>
        <v>1561121.36</v>
      </c>
      <c r="E151" s="2">
        <v>0</v>
      </c>
      <c r="F151" s="2">
        <v>0</v>
      </c>
      <c r="G151" s="3">
        <f t="shared" si="0"/>
        <v>670204.22850000008</v>
      </c>
      <c r="H151" s="3">
        <f t="shared" si="1"/>
        <v>0.83000000007450581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63608.73</v>
      </c>
      <c r="D155" s="2">
        <f>'PR-RAS'!E159</f>
        <v>62176.26</v>
      </c>
      <c r="E155" s="2">
        <v>0</v>
      </c>
      <c r="F155" s="2">
        <v>0</v>
      </c>
      <c r="G155" s="3">
        <f t="shared" si="0"/>
        <v>28946.032500000001</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222702.48</v>
      </c>
      <c r="D156" s="2">
        <f>'PR-RAS'!E160</f>
        <v>256786.81</v>
      </c>
      <c r="E156" s="2">
        <v>0</v>
      </c>
      <c r="F156" s="2">
        <v>0</v>
      </c>
      <c r="G156" s="3">
        <f t="shared" si="0"/>
        <v>114122.79549999999</v>
      </c>
      <c r="H156" s="3">
        <f t="shared" si="1"/>
        <v>0.67000000001280569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222702.48</v>
      </c>
      <c r="D158" s="2">
        <f>'PR-RAS'!E162</f>
        <v>256786.81</v>
      </c>
      <c r="E158" s="2">
        <v>0</v>
      </c>
      <c r="F158" s="2">
        <v>0</v>
      </c>
      <c r="G158" s="3">
        <f t="shared" si="0"/>
        <v>115595.3477</v>
      </c>
      <c r="H158" s="3">
        <f t="shared" si="1"/>
        <v>0.67000000001280569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616382.35</v>
      </c>
      <c r="D160" s="2">
        <f>'PR-RAS'!E164</f>
        <v>398379.2</v>
      </c>
      <c r="E160" s="2">
        <v>0</v>
      </c>
      <c r="F160" s="2">
        <v>0</v>
      </c>
      <c r="G160" s="3">
        <f t="shared" si="0"/>
        <v>224689.37925</v>
      </c>
      <c r="H160" s="3">
        <f t="shared" si="1"/>
        <v>0.54999999998835847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48929.33</v>
      </c>
      <c r="D161" s="2">
        <f>'PR-RAS'!E165</f>
        <v>43861.18</v>
      </c>
      <c r="E161" s="2">
        <v>0</v>
      </c>
      <c r="F161" s="2">
        <v>0</v>
      </c>
      <c r="G161" s="3">
        <f t="shared" si="0"/>
        <v>21864.270400000001</v>
      </c>
      <c r="H161" s="3">
        <f t="shared" si="1"/>
        <v>0.51000000000203727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18038.47</v>
      </c>
      <c r="D162" s="2">
        <f>'PR-RAS'!E166</f>
        <v>16857.98</v>
      </c>
      <c r="E162" s="2">
        <v>0</v>
      </c>
      <c r="F162" s="2">
        <v>0</v>
      </c>
      <c r="G162" s="3">
        <f t="shared" si="0"/>
        <v>8332.4632299999994</v>
      </c>
      <c r="H162" s="3">
        <f t="shared" si="1"/>
        <v>0.49000000000160071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28737.360000000001</v>
      </c>
      <c r="D163" s="2">
        <f>'PR-RAS'!E167</f>
        <v>24376.240000000002</v>
      </c>
      <c r="E163" s="2">
        <v>0</v>
      </c>
      <c r="F163" s="2">
        <v>0</v>
      </c>
      <c r="G163" s="3">
        <f t="shared" si="0"/>
        <v>12553.354079999999</v>
      </c>
      <c r="H163" s="3">
        <f t="shared" si="1"/>
        <v>0.60000000000218279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2153.5</v>
      </c>
      <c r="D164" s="2">
        <f>'PR-RAS'!E168</f>
        <v>2626.96</v>
      </c>
      <c r="E164" s="2">
        <v>0</v>
      </c>
      <c r="F164" s="2">
        <v>0</v>
      </c>
      <c r="G164" s="3">
        <f t="shared" si="0"/>
        <v>1207.4094600000001</v>
      </c>
      <c r="H164" s="3">
        <f t="shared" si="1"/>
        <v>0.53999999999996362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403874.83999999997</v>
      </c>
      <c r="D166" s="2">
        <f>'PR-RAS'!E170</f>
        <v>221671.35</v>
      </c>
      <c r="E166" s="2">
        <v>0</v>
      </c>
      <c r="F166" s="2">
        <v>0</v>
      </c>
      <c r="G166" s="3">
        <f t="shared" si="0"/>
        <v>139790.8941</v>
      </c>
      <c r="H166" s="3">
        <f t="shared" si="1"/>
        <v>0.51000000003841706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34136.99</v>
      </c>
      <c r="D167" s="2">
        <f>'PR-RAS'!E171</f>
        <v>25403.59</v>
      </c>
      <c r="E167" s="2">
        <v>0</v>
      </c>
      <c r="F167" s="2">
        <v>0</v>
      </c>
      <c r="G167" s="3">
        <f t="shared" si="0"/>
        <v>14100.73222</v>
      </c>
      <c r="H167" s="3">
        <f t="shared" si="1"/>
        <v>0.42000000000189175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288412.88</v>
      </c>
      <c r="D168" s="2">
        <f>'PR-RAS'!E172</f>
        <v>116455.22</v>
      </c>
      <c r="E168" s="2">
        <v>0</v>
      </c>
      <c r="F168" s="2">
        <v>0</v>
      </c>
      <c r="G168" s="3">
        <f t="shared" si="0"/>
        <v>87060.994440000009</v>
      </c>
      <c r="H168" s="3">
        <f t="shared" si="1"/>
        <v>0.33999999999650754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63375.11</v>
      </c>
      <c r="D169" s="2">
        <f>'PR-RAS'!E173</f>
        <v>67467.03</v>
      </c>
      <c r="E169" s="2">
        <v>0</v>
      </c>
      <c r="F169" s="2">
        <v>0</v>
      </c>
      <c r="G169" s="3">
        <f t="shared" si="0"/>
        <v>33315.940560000003</v>
      </c>
      <c r="H169" s="3">
        <f t="shared" si="1"/>
        <v>0.13999999999941792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12802.54</v>
      </c>
      <c r="D170" s="2">
        <f>'PR-RAS'!E174</f>
        <v>8842.06</v>
      </c>
      <c r="E170" s="2">
        <v>0</v>
      </c>
      <c r="F170" s="2">
        <v>0</v>
      </c>
      <c r="G170" s="3">
        <f t="shared" si="0"/>
        <v>5152.2455399999999</v>
      </c>
      <c r="H170" s="3">
        <f t="shared" si="1"/>
        <v>0.51999999999861757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3538.61</v>
      </c>
      <c r="D171" s="2">
        <f>'PR-RAS'!E175</f>
        <v>1888.92</v>
      </c>
      <c r="E171" s="2">
        <v>0</v>
      </c>
      <c r="F171" s="2">
        <v>0</v>
      </c>
      <c r="G171" s="3">
        <f t="shared" si="0"/>
        <v>1243.7965000000002</v>
      </c>
      <c r="H171" s="3">
        <f t="shared" si="1"/>
        <v>0.46999999999979991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1608.71</v>
      </c>
      <c r="D173" s="2">
        <f>'PR-RAS'!E177</f>
        <v>1614.53</v>
      </c>
      <c r="E173" s="2">
        <v>0</v>
      </c>
      <c r="F173" s="2">
        <v>0</v>
      </c>
      <c r="G173" s="3">
        <f t="shared" si="0"/>
        <v>832.09644000000003</v>
      </c>
      <c r="H173" s="3">
        <f t="shared" si="1"/>
        <v>0.75999999999999091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131803.54999999999</v>
      </c>
      <c r="D174" s="2">
        <f>'PR-RAS'!E178</f>
        <v>116665.88999999998</v>
      </c>
      <c r="E174" s="2">
        <v>0</v>
      </c>
      <c r="F174" s="2">
        <v>0</v>
      </c>
      <c r="G174" s="3">
        <f t="shared" si="0"/>
        <v>63168.412089999991</v>
      </c>
      <c r="H174" s="3">
        <f t="shared" si="1"/>
        <v>0.56000000002677552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13667.33</v>
      </c>
      <c r="D175" s="2">
        <f>'PR-RAS'!E179</f>
        <v>9268.0400000000009</v>
      </c>
      <c r="E175" s="2">
        <v>0</v>
      </c>
      <c r="F175" s="2">
        <v>0</v>
      </c>
      <c r="G175" s="3">
        <f t="shared" si="0"/>
        <v>5603.3933400000005</v>
      </c>
      <c r="H175" s="3">
        <f t="shared" si="1"/>
        <v>0.37000000000080036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45440.99</v>
      </c>
      <c r="D176" s="2">
        <f>'PR-RAS'!E180</f>
        <v>27837</v>
      </c>
      <c r="E176" s="2">
        <v>0</v>
      </c>
      <c r="F176" s="2">
        <v>0</v>
      </c>
      <c r="G176" s="3">
        <f t="shared" si="0"/>
        <v>17695.123249999997</v>
      </c>
      <c r="H176" s="3">
        <f t="shared" si="1"/>
        <v>1.0000000002037268E-2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750</v>
      </c>
      <c r="D177" s="2">
        <f>'PR-RAS'!E181</f>
        <v>690</v>
      </c>
      <c r="E177" s="2">
        <v>0</v>
      </c>
      <c r="F177" s="2">
        <v>0</v>
      </c>
      <c r="G177" s="3">
        <f t="shared" si="0"/>
        <v>374.88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33612.28</v>
      </c>
      <c r="D178" s="2">
        <f>'PR-RAS'!E182</f>
        <v>36091.360000000001</v>
      </c>
      <c r="E178" s="2">
        <v>0</v>
      </c>
      <c r="F178" s="2">
        <v>0</v>
      </c>
      <c r="G178" s="3">
        <f t="shared" si="0"/>
        <v>18725.715</v>
      </c>
      <c r="H178" s="3">
        <f t="shared" si="1"/>
        <v>0.63999999999941792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7084.98</v>
      </c>
      <c r="D179" s="2">
        <f>'PR-RAS'!E183</f>
        <v>7831.77</v>
      </c>
      <c r="E179" s="2">
        <v>0</v>
      </c>
      <c r="F179" s="2">
        <v>0</v>
      </c>
      <c r="G179" s="3">
        <f t="shared" si="0"/>
        <v>4049.2365599999998</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4164.95</v>
      </c>
      <c r="D180" s="2">
        <f>'PR-RAS'!E184</f>
        <v>4391.8999999999996</v>
      </c>
      <c r="E180" s="2">
        <v>0</v>
      </c>
      <c r="F180" s="2">
        <v>0</v>
      </c>
      <c r="G180" s="3">
        <f t="shared" si="0"/>
        <v>2317.8262500000001</v>
      </c>
      <c r="H180" s="3">
        <f t="shared" si="1"/>
        <v>0.1500000000005457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12753.01</v>
      </c>
      <c r="D181" s="2">
        <f>'PR-RAS'!E185</f>
        <v>10235.540000000001</v>
      </c>
      <c r="E181" s="2">
        <v>0</v>
      </c>
      <c r="F181" s="2">
        <v>0</v>
      </c>
      <c r="G181" s="3">
        <f t="shared" si="0"/>
        <v>5980.3362000000006</v>
      </c>
      <c r="H181" s="3">
        <f t="shared" si="1"/>
        <v>0.46999999999934516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2100</v>
      </c>
      <c r="D182" s="2">
        <f>'PR-RAS'!E186</f>
        <v>2100</v>
      </c>
      <c r="E182" s="2">
        <v>0</v>
      </c>
      <c r="F182" s="2">
        <v>0</v>
      </c>
      <c r="G182" s="3">
        <f t="shared" si="0"/>
        <v>1140.3</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12230.01</v>
      </c>
      <c r="D183" s="2">
        <f>'PR-RAS'!E187</f>
        <v>18220.28</v>
      </c>
      <c r="E183" s="2">
        <v>0</v>
      </c>
      <c r="F183" s="2">
        <v>0</v>
      </c>
      <c r="G183" s="3">
        <f t="shared" si="0"/>
        <v>8858.0437399999992</v>
      </c>
      <c r="H183" s="3">
        <f t="shared" si="1"/>
        <v>0.28999999999905413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1670.4</v>
      </c>
      <c r="D184" s="2">
        <f>'PR-RAS'!E188</f>
        <v>5066.8</v>
      </c>
      <c r="E184" s="2">
        <v>0</v>
      </c>
      <c r="F184" s="2">
        <v>0</v>
      </c>
      <c r="G184" s="3">
        <f t="shared" si="0"/>
        <v>2160.1320000000001</v>
      </c>
      <c r="H184" s="3">
        <f t="shared" si="1"/>
        <v>0.59999999999990905</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30104.23</v>
      </c>
      <c r="D190" s="2">
        <f>'PR-RAS'!E194</f>
        <v>11113.98</v>
      </c>
      <c r="E190" s="2">
        <v>0</v>
      </c>
      <c r="F190" s="2">
        <v>0</v>
      </c>
      <c r="G190" s="3">
        <f t="shared" si="0"/>
        <v>9890.7839100000001</v>
      </c>
      <c r="H190" s="3">
        <f t="shared" si="1"/>
        <v>0.25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5806.58</v>
      </c>
      <c r="D192" s="2">
        <f>'PR-RAS'!E196</f>
        <v>2091.12</v>
      </c>
      <c r="E192" s="2">
        <v>0</v>
      </c>
      <c r="F192" s="2">
        <v>0</v>
      </c>
      <c r="G192" s="3">
        <f t="shared" si="0"/>
        <v>1907.8646200000001</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5251.81</v>
      </c>
      <c r="D193" s="2">
        <f>'PR-RAS'!E197</f>
        <v>3708.27</v>
      </c>
      <c r="E193" s="2">
        <v>0</v>
      </c>
      <c r="F193" s="2">
        <v>0</v>
      </c>
      <c r="G193" s="3">
        <f t="shared" si="0"/>
        <v>2432.3232000000003</v>
      </c>
      <c r="H193" s="3">
        <f t="shared" si="1"/>
        <v>0.45999999999958163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355</v>
      </c>
      <c r="D194" s="2">
        <f>'PR-RAS'!E198</f>
        <v>270</v>
      </c>
      <c r="E194" s="2">
        <v>0</v>
      </c>
      <c r="F194" s="2">
        <v>0</v>
      </c>
      <c r="G194" s="3">
        <f t="shared" si="0"/>
        <v>172.73500000000001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2108.4499999999998</v>
      </c>
      <c r="D195" s="2">
        <f>'PR-RAS'!E199</f>
        <v>2302</v>
      </c>
      <c r="E195" s="2">
        <v>0</v>
      </c>
      <c r="F195" s="2">
        <v>0</v>
      </c>
      <c r="G195" s="3">
        <f t="shared" si="0"/>
        <v>1302.2153000000001</v>
      </c>
      <c r="H195" s="3">
        <f t="shared" si="1"/>
        <v>0.4499999999998181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16582.39</v>
      </c>
      <c r="D197" s="2">
        <f>'PR-RAS'!E201</f>
        <v>2742.59</v>
      </c>
      <c r="E197" s="2">
        <v>0</v>
      </c>
      <c r="F197" s="2">
        <v>0</v>
      </c>
      <c r="G197" s="3">
        <f t="shared" si="0"/>
        <v>4325.2437200000004</v>
      </c>
      <c r="H197" s="3">
        <f t="shared" si="1"/>
        <v>0.7999999999992724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3956.67</v>
      </c>
      <c r="D198" s="2">
        <f>'PR-RAS'!E202</f>
        <v>96.71</v>
      </c>
      <c r="E198" s="2">
        <v>0</v>
      </c>
      <c r="F198" s="2">
        <v>0</v>
      </c>
      <c r="G198" s="3">
        <f t="shared" si="0"/>
        <v>817.5677300000001</v>
      </c>
      <c r="H198" s="3">
        <f t="shared" si="1"/>
        <v>0.61999999999993349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3956.67</v>
      </c>
      <c r="D212" s="2">
        <f>'PR-RAS'!E216</f>
        <v>96.71</v>
      </c>
      <c r="E212" s="2">
        <v>0</v>
      </c>
      <c r="F212" s="2">
        <v>0</v>
      </c>
      <c r="G212" s="3">
        <f t="shared" si="0"/>
        <v>875.66899000000001</v>
      </c>
      <c r="H212" s="3">
        <f t="shared" si="1"/>
        <v>0.61999999999993349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3956.67</v>
      </c>
      <c r="D213" s="2">
        <f>'PR-RAS'!E217</f>
        <v>96.71</v>
      </c>
      <c r="E213" s="2">
        <v>0</v>
      </c>
      <c r="F213" s="2">
        <v>0</v>
      </c>
      <c r="G213" s="3">
        <f t="shared" si="0"/>
        <v>879.81907999999999</v>
      </c>
      <c r="H213" s="3">
        <f t="shared" si="1"/>
        <v>0.61999999999993349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60</v>
      </c>
      <c r="D258" s="2">
        <f>'PR-RAS'!E262</f>
        <v>170</v>
      </c>
      <c r="E258" s="2">
        <v>0</v>
      </c>
      <c r="F258" s="2">
        <v>0</v>
      </c>
      <c r="G258" s="3">
        <f t="shared" si="0"/>
        <v>102.8</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60</v>
      </c>
      <c r="D265" s="2">
        <f>'PR-RAS'!E269</f>
        <v>170</v>
      </c>
      <c r="E265" s="2">
        <v>0</v>
      </c>
      <c r="F265" s="2">
        <v>0</v>
      </c>
      <c r="G265" s="3">
        <f t="shared" si="0"/>
        <v>105.60000000000001</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60</v>
      </c>
      <c r="D267" s="2">
        <f>'PR-RAS'!E271</f>
        <v>170</v>
      </c>
      <c r="E267" s="2">
        <v>0</v>
      </c>
      <c r="F267" s="2">
        <v>0</v>
      </c>
      <c r="G267" s="3">
        <f t="shared" si="0"/>
        <v>106.4</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565.62</v>
      </c>
      <c r="D269" s="2">
        <f>'PR-RAS'!E273</f>
        <v>648</v>
      </c>
      <c r="E269" s="2">
        <v>0</v>
      </c>
      <c r="F269" s="2">
        <v>0</v>
      </c>
      <c r="G269" s="3">
        <f t="shared" si="0"/>
        <v>498.91415999999998</v>
      </c>
      <c r="H269" s="3">
        <f t="shared" si="1"/>
        <v>0.37999999999999545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565.62</v>
      </c>
      <c r="D270" s="2">
        <f>'PR-RAS'!E274</f>
        <v>648</v>
      </c>
      <c r="E270" s="2">
        <v>0</v>
      </c>
      <c r="F270" s="2">
        <v>0</v>
      </c>
      <c r="G270" s="3">
        <f t="shared" si="0"/>
        <v>500.77578</v>
      </c>
      <c r="H270" s="3">
        <f t="shared" si="1"/>
        <v>0.37999999999999545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565.62</v>
      </c>
      <c r="D272" s="2">
        <f>'PR-RAS'!E276</f>
        <v>648</v>
      </c>
      <c r="E272" s="2">
        <v>0</v>
      </c>
      <c r="F272" s="2">
        <v>0</v>
      </c>
      <c r="G272" s="3">
        <f t="shared" si="0"/>
        <v>504.49902000000003</v>
      </c>
      <c r="H272" s="3">
        <f t="shared" si="1"/>
        <v>0.37999999999999545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2253061.3199999998</v>
      </c>
      <c r="D295" s="2">
        <f>'PR-RAS'!E299</f>
        <v>2279378.3400000003</v>
      </c>
      <c r="E295" s="2">
        <v>0</v>
      </c>
      <c r="F295" s="2">
        <v>0</v>
      </c>
      <c r="G295" s="3">
        <f t="shared" si="12"/>
        <v>2002674.4919999999</v>
      </c>
      <c r="H295" s="3">
        <f t="shared" si="13"/>
        <v>0.66000000014901161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21311.330000000075</v>
      </c>
      <c r="D296" s="2">
        <f>'PR-RAS'!E300</f>
        <v>0</v>
      </c>
      <c r="E296" s="2">
        <v>0</v>
      </c>
      <c r="F296" s="2">
        <v>0</v>
      </c>
      <c r="G296" s="3">
        <f t="shared" si="12"/>
        <v>6286.8423500000217</v>
      </c>
      <c r="H296" s="3">
        <f t="shared" si="13"/>
        <v>0.33000000007450581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73166.270000000019</v>
      </c>
      <c r="E297" s="2">
        <v>0</v>
      </c>
      <c r="F297" s="2">
        <v>0</v>
      </c>
      <c r="G297" s="3">
        <f t="shared" si="12"/>
        <v>43314.431840000012</v>
      </c>
      <c r="H297" s="3">
        <f t="shared" si="13"/>
        <v>0.27000000001862645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265613.98</v>
      </c>
      <c r="D298" s="2">
        <f>'PR-RAS'!E302</f>
        <v>267830.05</v>
      </c>
      <c r="E298" s="2">
        <v>0</v>
      </c>
      <c r="F298" s="2">
        <v>0</v>
      </c>
      <c r="G298" s="3">
        <f t="shared" si="12"/>
        <v>237978.40175999998</v>
      </c>
      <c r="H298" s="3">
        <f t="shared" si="13"/>
        <v>7.0000000006984919E-2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7235.29</v>
      </c>
      <c r="D300" s="2">
        <f>'PR-RAS'!E304</f>
        <v>153338.14000000001</v>
      </c>
      <c r="E300" s="2">
        <v>0</v>
      </c>
      <c r="F300" s="2">
        <v>0</v>
      </c>
      <c r="G300" s="3">
        <f t="shared" si="12"/>
        <v>93859.559429999994</v>
      </c>
      <c r="H300" s="3">
        <f t="shared" si="13"/>
        <v>0.43000000001393346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7235.29</v>
      </c>
      <c r="D301" s="2">
        <f>'PR-RAS'!E305</f>
        <v>153338.14000000001</v>
      </c>
      <c r="E301" s="2">
        <v>0</v>
      </c>
      <c r="F301" s="2">
        <v>0</v>
      </c>
      <c r="G301" s="3">
        <f t="shared" si="12"/>
        <v>94173.471000000005</v>
      </c>
      <c r="H301" s="3">
        <f t="shared" si="13"/>
        <v>0.43000000001393346</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1810</v>
      </c>
      <c r="D303" s="2">
        <f>'PR-RAS'!E308</f>
        <v>0</v>
      </c>
      <c r="E303" s="2">
        <v>0</v>
      </c>
      <c r="F303" s="2">
        <v>0</v>
      </c>
      <c r="G303" s="3">
        <f t="shared" si="12"/>
        <v>546.62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1810</v>
      </c>
      <c r="D316" s="2">
        <f>'PR-RAS'!E321</f>
        <v>0</v>
      </c>
      <c r="E316" s="2">
        <v>0</v>
      </c>
      <c r="F316" s="2">
        <v>0</v>
      </c>
      <c r="G316" s="3">
        <f t="shared" si="12"/>
        <v>570.15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1810</v>
      </c>
      <c r="D322" s="2">
        <f>'PR-RAS'!E327</f>
        <v>0</v>
      </c>
      <c r="E322" s="2">
        <v>0</v>
      </c>
      <c r="F322" s="2">
        <v>0</v>
      </c>
      <c r="G322" s="3">
        <f t="shared" si="12"/>
        <v>581.01</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1810</v>
      </c>
      <c r="D323" s="2">
        <f>'PR-RAS'!E328</f>
        <v>0</v>
      </c>
      <c r="E323" s="2">
        <v>0</v>
      </c>
      <c r="F323" s="2">
        <v>0</v>
      </c>
      <c r="G323" s="3">
        <f t="shared" si="12"/>
        <v>582.82000000000005</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20905.260000000002</v>
      </c>
      <c r="D355" s="2">
        <f>'PR-RAS'!E360</f>
        <v>9424.09</v>
      </c>
      <c r="E355" s="2">
        <v>0</v>
      </c>
      <c r="F355" s="2">
        <v>0</v>
      </c>
      <c r="G355" s="3">
        <f t="shared" si="12"/>
        <v>14072.71776</v>
      </c>
      <c r="H355" s="3">
        <f t="shared" si="13"/>
        <v>0.35000000000218279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20905.260000000002</v>
      </c>
      <c r="D368" s="2">
        <f>'PR-RAS'!E373</f>
        <v>9424.09</v>
      </c>
      <c r="E368" s="2">
        <v>0</v>
      </c>
      <c r="F368" s="2">
        <v>0</v>
      </c>
      <c r="G368" s="3">
        <f t="shared" si="12"/>
        <v>14589.512480000001</v>
      </c>
      <c r="H368" s="3">
        <f t="shared" si="13"/>
        <v>0.35000000000218279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16795.330000000002</v>
      </c>
      <c r="D374" s="2">
        <f>'PR-RAS'!E379</f>
        <v>8708.26</v>
      </c>
      <c r="E374" s="2">
        <v>0</v>
      </c>
      <c r="F374" s="2">
        <v>0</v>
      </c>
      <c r="G374" s="3">
        <f t="shared" si="12"/>
        <v>12761.020050000003</v>
      </c>
      <c r="H374" s="3">
        <f t="shared" si="13"/>
        <v>0.59000000000196451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11249.84</v>
      </c>
      <c r="D375" s="2">
        <f>'PR-RAS'!E380</f>
        <v>2983.22</v>
      </c>
      <c r="E375" s="2">
        <v>0</v>
      </c>
      <c r="F375" s="2">
        <v>0</v>
      </c>
      <c r="G375" s="3">
        <f t="shared" si="12"/>
        <v>6438.8887199999999</v>
      </c>
      <c r="H375" s="3">
        <f t="shared" si="13"/>
        <v>0.37999999999965439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5545.49</v>
      </c>
      <c r="D377" s="2">
        <f>'PR-RAS'!E382</f>
        <v>2468.5700000000002</v>
      </c>
      <c r="E377" s="2">
        <v>0</v>
      </c>
      <c r="F377" s="2">
        <v>0</v>
      </c>
      <c r="G377" s="3">
        <f t="shared" si="12"/>
        <v>3941.4688800000004</v>
      </c>
      <c r="H377" s="3">
        <f t="shared" si="13"/>
        <v>0.91999999999961801</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2701.98</v>
      </c>
      <c r="E381" s="2">
        <v>0</v>
      </c>
      <c r="F381" s="2">
        <v>0</v>
      </c>
      <c r="G381" s="3">
        <f t="shared" si="12"/>
        <v>2053.5048000000002</v>
      </c>
      <c r="H381" s="3">
        <f t="shared" si="13"/>
        <v>1.999999999998181E-2</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4109.93</v>
      </c>
      <c r="D388" s="2">
        <f>'PR-RAS'!E393</f>
        <v>715.83</v>
      </c>
      <c r="E388" s="2">
        <v>0</v>
      </c>
      <c r="F388" s="2">
        <v>0</v>
      </c>
      <c r="G388" s="3">
        <f t="shared" si="12"/>
        <v>2144.5953300000001</v>
      </c>
      <c r="H388" s="3">
        <f t="shared" si="13"/>
        <v>0.23999999999966803</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4109.93</v>
      </c>
      <c r="D389" s="2">
        <f>'PR-RAS'!E394</f>
        <v>715.83</v>
      </c>
      <c r="E389" s="2">
        <v>0</v>
      </c>
      <c r="F389" s="2">
        <v>0</v>
      </c>
      <c r="G389" s="3">
        <f t="shared" si="12"/>
        <v>2150.1369199999999</v>
      </c>
      <c r="H389" s="3">
        <f t="shared" si="13"/>
        <v>0.23999999999966803</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19095.260000000002</v>
      </c>
      <c r="D413" s="2">
        <f>'PR-RAS'!E418</f>
        <v>9424.09</v>
      </c>
      <c r="E413" s="2">
        <v>0</v>
      </c>
      <c r="F413" s="2">
        <v>0</v>
      </c>
      <c r="G413" s="3">
        <f t="shared" si="12"/>
        <v>15632.69728</v>
      </c>
      <c r="H413" s="3">
        <f t="shared" si="13"/>
        <v>0.35000000000218279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2276182.65</v>
      </c>
      <c r="D417" s="2">
        <f>'PR-RAS'!E422</f>
        <v>2206212.0700000003</v>
      </c>
      <c r="E417" s="2">
        <v>0</v>
      </c>
      <c r="F417" s="2">
        <v>0</v>
      </c>
      <c r="G417" s="3">
        <f t="shared" si="12"/>
        <v>2782460.4246400003</v>
      </c>
      <c r="H417" s="3">
        <f t="shared" si="13"/>
        <v>0.42000000039115548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2273966.5799999996</v>
      </c>
      <c r="D418" s="2">
        <f>'PR-RAS'!E423</f>
        <v>2288802.4300000002</v>
      </c>
      <c r="E418" s="2">
        <v>0</v>
      </c>
      <c r="F418" s="2">
        <v>0</v>
      </c>
      <c r="G418" s="3">
        <f t="shared" si="12"/>
        <v>2857105.2904799995</v>
      </c>
      <c r="H418" s="3">
        <f t="shared" si="13"/>
        <v>0.85000000055879354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2216.070000000298</v>
      </c>
      <c r="D419" s="2">
        <f>'PR-RAS'!E424</f>
        <v>0</v>
      </c>
      <c r="E419" s="2">
        <v>0</v>
      </c>
      <c r="F419" s="2">
        <v>0</v>
      </c>
      <c r="G419" s="3">
        <f t="shared" si="12"/>
        <v>926.31726000012452</v>
      </c>
      <c r="H419" s="3">
        <f t="shared" si="13"/>
        <v>7.0000000298023224E-2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82590.35999999987</v>
      </c>
      <c r="E420" s="2">
        <v>0</v>
      </c>
      <c r="F420" s="2">
        <v>0</v>
      </c>
      <c r="G420" s="3">
        <f t="shared" si="12"/>
        <v>69210.721679999886</v>
      </c>
      <c r="H420" s="3">
        <f t="shared" si="13"/>
        <v>0.35999999986961484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265613.98</v>
      </c>
      <c r="D421" s="2">
        <f>'PR-RAS'!E426</f>
        <v>267830.05</v>
      </c>
      <c r="E421" s="2">
        <v>0</v>
      </c>
      <c r="F421" s="2">
        <v>0</v>
      </c>
      <c r="G421" s="3">
        <f t="shared" si="12"/>
        <v>336535.11359999998</v>
      </c>
      <c r="H421" s="3">
        <f t="shared" si="13"/>
        <v>7.0000000006984919E-2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7235.29</v>
      </c>
      <c r="D423" s="2">
        <f>'PR-RAS'!E428</f>
        <v>153338.14000000001</v>
      </c>
      <c r="E423" s="2">
        <v>0</v>
      </c>
      <c r="F423" s="2">
        <v>0</v>
      </c>
      <c r="G423" s="3">
        <f t="shared" si="12"/>
        <v>132470.68254000001</v>
      </c>
      <c r="H423" s="3">
        <f t="shared" si="13"/>
        <v>0.43000000001393346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2276182.65</v>
      </c>
      <c r="D637" s="2">
        <f>'PR-RAS'!E643</f>
        <v>2206212.0700000003</v>
      </c>
      <c r="E637" s="2">
        <v>0</v>
      </c>
      <c r="F637" s="2">
        <v>0</v>
      </c>
      <c r="G637" s="3">
        <f t="shared" si="14"/>
        <v>4253953.9184400011</v>
      </c>
      <c r="H637" s="3">
        <f t="shared" si="15"/>
        <v>0.42000000039115548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2273966.5799999996</v>
      </c>
      <c r="D638" s="2">
        <f>'PR-RAS'!E644</f>
        <v>2288802.4300000002</v>
      </c>
      <c r="E638" s="2">
        <v>0</v>
      </c>
      <c r="F638" s="2">
        <v>0</v>
      </c>
      <c r="G638" s="3">
        <f t="shared" si="14"/>
        <v>4364451.0072799996</v>
      </c>
      <c r="H638" s="3">
        <f t="shared" si="15"/>
        <v>0.85000000055879354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2216.070000000298</v>
      </c>
      <c r="D639" s="2">
        <f>'PR-RAS'!E645</f>
        <v>0</v>
      </c>
      <c r="E639" s="2">
        <v>0</v>
      </c>
      <c r="F639" s="2">
        <v>0</v>
      </c>
      <c r="G639" s="3">
        <f t="shared" si="14"/>
        <v>1413.8526600001901</v>
      </c>
      <c r="H639" s="3">
        <f t="shared" si="15"/>
        <v>7.0000000298023224E-2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82590.35999999987</v>
      </c>
      <c r="E640" s="2">
        <v>0</v>
      </c>
      <c r="F640" s="2">
        <v>0</v>
      </c>
      <c r="G640" s="3">
        <f t="shared" si="14"/>
        <v>105550.48007999983</v>
      </c>
      <c r="H640" s="3">
        <f t="shared" si="15"/>
        <v>0.35999999986961484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265613.98</v>
      </c>
      <c r="D641" s="2">
        <f>'PR-RAS'!E647</f>
        <v>267830.05</v>
      </c>
      <c r="E641" s="2">
        <v>0</v>
      </c>
      <c r="F641" s="2">
        <v>0</v>
      </c>
      <c r="G641" s="3">
        <f t="shared" si="14"/>
        <v>512815.41119999997</v>
      </c>
      <c r="H641" s="3">
        <f t="shared" si="15"/>
        <v>7.0000000006984919E-2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267830.05000000028</v>
      </c>
      <c r="D643" s="2">
        <f>'PR-RAS'!E649</f>
        <v>185239.69000000012</v>
      </c>
      <c r="E643" s="2">
        <v>0</v>
      </c>
      <c r="F643" s="2">
        <v>0</v>
      </c>
      <c r="G643" s="3">
        <f t="shared" si="14"/>
        <v>409794.65406000032</v>
      </c>
      <c r="H643" s="3">
        <f t="shared" si="15"/>
        <v>0.36000000016065314</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130576.25</v>
      </c>
      <c r="D645" s="2">
        <f>'PR-RAS'!E651</f>
        <v>0</v>
      </c>
      <c r="E645" s="2">
        <v>0</v>
      </c>
      <c r="F645" s="2">
        <v>0</v>
      </c>
      <c r="G645" s="3">
        <f t="shared" si="14"/>
        <v>84091.104999999996</v>
      </c>
      <c r="H645" s="3">
        <f t="shared" si="15"/>
        <v>0.25</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147634.17000000001</v>
      </c>
      <c r="D646" s="2">
        <f>'PR-RAS'!E653</f>
        <v>0</v>
      </c>
      <c r="E646" s="2">
        <v>0</v>
      </c>
      <c r="F646" s="2">
        <v>0</v>
      </c>
      <c r="G646" s="3">
        <f t="shared" si="14"/>
        <v>95224.039650000006</v>
      </c>
      <c r="H646" s="3">
        <f t="shared" si="15"/>
        <v>0.17000000001280569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517992.61</v>
      </c>
      <c r="D647" s="2">
        <f>'PR-RAS'!E654</f>
        <v>184164.84</v>
      </c>
      <c r="E647" s="2">
        <v>0</v>
      </c>
      <c r="F647" s="2">
        <v>0</v>
      </c>
      <c r="G647" s="3">
        <f t="shared" si="14"/>
        <v>572564.19934000005</v>
      </c>
      <c r="H647" s="3">
        <f t="shared" si="15"/>
        <v>0.5500000000174623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665626.78</v>
      </c>
      <c r="D648" s="2">
        <f>'PR-RAS'!E655</f>
        <v>184164.84</v>
      </c>
      <c r="E648" s="2">
        <v>0</v>
      </c>
      <c r="F648" s="2">
        <v>0</v>
      </c>
      <c r="G648" s="3">
        <f t="shared" si="14"/>
        <v>668969.82961999997</v>
      </c>
      <c r="H648" s="3">
        <f t="shared" si="15"/>
        <v>0.37999999997555278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62</v>
      </c>
      <c r="D651" s="2">
        <f>'PR-RAS'!E658</f>
        <v>63</v>
      </c>
      <c r="E651" s="2">
        <v>0</v>
      </c>
      <c r="F651" s="2">
        <v>0</v>
      </c>
      <c r="G651" s="3">
        <f t="shared" si="14"/>
        <v>122.2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61</v>
      </c>
      <c r="D653" s="2">
        <f>'PR-RAS'!E660</f>
        <v>62</v>
      </c>
      <c r="E653" s="2">
        <v>0</v>
      </c>
      <c r="F653" s="2">
        <v>0</v>
      </c>
      <c r="G653" s="3">
        <f t="shared" si="14"/>
        <v>120.62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1707065.83</v>
      </c>
      <c r="E676" s="2">
        <v>0</v>
      </c>
      <c r="F676" s="2">
        <v>0</v>
      </c>
      <c r="G676" s="3">
        <f t="shared" si="14"/>
        <v>2304538.8705000002</v>
      </c>
      <c r="H676" s="3">
        <f t="shared" si="15"/>
        <v>0.16999999992549419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1604906.18</v>
      </c>
      <c r="D677" s="2">
        <f>'PR-RAS'!E684</f>
        <v>0</v>
      </c>
      <c r="E677" s="2">
        <v>0</v>
      </c>
      <c r="F677" s="2">
        <v>0</v>
      </c>
      <c r="G677" s="3">
        <f t="shared" si="14"/>
        <v>1084916.5776800001</v>
      </c>
      <c r="H677" s="3">
        <f t="shared" si="15"/>
        <v>0.17999999993480742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60</v>
      </c>
      <c r="D848" s="2">
        <f>'PR-RAS'!E855</f>
        <v>170</v>
      </c>
      <c r="E848" s="2">
        <v>0</v>
      </c>
      <c r="F848" s="2">
        <v>0</v>
      </c>
      <c r="G848" s="3">
        <f t="shared" si="34"/>
        <v>338.8</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1840074.4100000001</v>
      </c>
      <c r="D1011" s="7">
        <f>BILANCA!E6</f>
        <v>1855210.3699999999</v>
      </c>
      <c r="E1011" s="7">
        <v>0</v>
      </c>
      <c r="F1011" s="7">
        <v>0</v>
      </c>
      <c r="G1011" s="8">
        <f t="shared" ref="G1011:G1306" si="38">B1011/1000*C1011+B1011/500*D1011</f>
        <v>5550.4951500000006</v>
      </c>
      <c r="H1011" s="8">
        <f t="shared" si="35"/>
        <v>0.78000000002793968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1513089.02</v>
      </c>
      <c r="D1012" s="2">
        <f>BILANCA!E7</f>
        <v>1450757.6099999999</v>
      </c>
      <c r="E1012" s="2">
        <v>0</v>
      </c>
      <c r="F1012" s="2">
        <v>0</v>
      </c>
      <c r="G1012" s="3">
        <f t="shared" si="38"/>
        <v>8829.2084799999993</v>
      </c>
      <c r="H1012" s="3">
        <f t="shared" si="35"/>
        <v>0.41000000014901161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1513089.02</v>
      </c>
      <c r="D1017" s="2">
        <f>BILANCA!E12</f>
        <v>1450757.6099999999</v>
      </c>
      <c r="E1017" s="2">
        <v>0</v>
      </c>
      <c r="F1017" s="2">
        <v>0</v>
      </c>
      <c r="G1017" s="3">
        <f t="shared" si="38"/>
        <v>30902.229679999997</v>
      </c>
      <c r="H1017" s="3">
        <f t="shared" si="35"/>
        <v>0.41000000014901161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1364381.88</v>
      </c>
      <c r="D1018" s="2">
        <f>BILANCA!E13</f>
        <v>1324671.7199999997</v>
      </c>
      <c r="E1018" s="2">
        <v>0</v>
      </c>
      <c r="F1018" s="2">
        <v>0</v>
      </c>
      <c r="G1018" s="3">
        <f t="shared" si="38"/>
        <v>32109.802559999996</v>
      </c>
      <c r="H1018" s="3">
        <f t="shared" si="35"/>
        <v>0.40000000037252903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3158991.28</v>
      </c>
      <c r="D1020" s="2">
        <f>BILANCA!E15</f>
        <v>3158991.28</v>
      </c>
      <c r="E1020" s="2">
        <v>0</v>
      </c>
      <c r="F1020" s="2">
        <v>0</v>
      </c>
      <c r="G1020" s="3">
        <f t="shared" si="38"/>
        <v>94769.738400000002</v>
      </c>
      <c r="H1020" s="3">
        <f t="shared" si="35"/>
        <v>0.55999999959021807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1794609.4</v>
      </c>
      <c r="D1023" s="2">
        <f>BILANCA!E18</f>
        <v>1834319.56</v>
      </c>
      <c r="E1023" s="2">
        <v>0</v>
      </c>
      <c r="F1023" s="2">
        <v>0</v>
      </c>
      <c r="G1023" s="3">
        <f t="shared" si="38"/>
        <v>71022.230759999991</v>
      </c>
      <c r="H1023" s="3">
        <f t="shared" si="35"/>
        <v>0.83999999985098839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138074.77999999997</v>
      </c>
      <c r="D1024" s="2">
        <f>BILANCA!E19</f>
        <v>117409.72999999998</v>
      </c>
      <c r="E1024" s="2">
        <v>0</v>
      </c>
      <c r="F1024" s="2">
        <v>0</v>
      </c>
      <c r="G1024" s="3">
        <f t="shared" si="38"/>
        <v>5220.5193599999993</v>
      </c>
      <c r="H1024" s="3">
        <f t="shared" si="35"/>
        <v>0.49000000004889444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395272.91</v>
      </c>
      <c r="D1025" s="2">
        <f>BILANCA!E20</f>
        <v>380817.77</v>
      </c>
      <c r="E1025" s="2">
        <v>0</v>
      </c>
      <c r="F1025" s="2">
        <v>0</v>
      </c>
      <c r="G1025" s="3">
        <f t="shared" si="38"/>
        <v>17353.626749999999</v>
      </c>
      <c r="H1025" s="3">
        <f t="shared" si="35"/>
        <v>0.32000000000698492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15709.13</v>
      </c>
      <c r="D1026" s="2">
        <f>BILANCA!E21</f>
        <v>15452.82</v>
      </c>
      <c r="E1026" s="2">
        <v>0</v>
      </c>
      <c r="F1026" s="2">
        <v>0</v>
      </c>
      <c r="G1026" s="3">
        <f t="shared" si="38"/>
        <v>745.83632</v>
      </c>
      <c r="H1026" s="3">
        <f t="shared" si="35"/>
        <v>0.30999999999949068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42661.01</v>
      </c>
      <c r="D1027" s="2">
        <f>BILANCA!E22</f>
        <v>43681.67</v>
      </c>
      <c r="E1027" s="2">
        <v>0</v>
      </c>
      <c r="F1027" s="2">
        <v>0</v>
      </c>
      <c r="G1027" s="3">
        <f t="shared" si="38"/>
        <v>2210.4139500000001</v>
      </c>
      <c r="H1027" s="3">
        <f t="shared" si="35"/>
        <v>0.3400000000037835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16728.21</v>
      </c>
      <c r="D1029" s="2">
        <f>BILANCA!E24</f>
        <v>16502.580000000002</v>
      </c>
      <c r="E1029" s="2">
        <v>0</v>
      </c>
      <c r="F1029" s="2">
        <v>0</v>
      </c>
      <c r="G1029" s="3">
        <f t="shared" si="38"/>
        <v>944.93403000000012</v>
      </c>
      <c r="H1029" s="3">
        <f t="shared" si="35"/>
        <v>0.62999999999738066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554.49</v>
      </c>
      <c r="E1030" s="2">
        <v>0</v>
      </c>
      <c r="F1030" s="2">
        <v>0</v>
      </c>
      <c r="G1030" s="3">
        <f t="shared" si="38"/>
        <v>22.179600000000001</v>
      </c>
      <c r="H1030" s="3">
        <f t="shared" si="35"/>
        <v>0.49000000000000909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8827.91</v>
      </c>
      <c r="D1031" s="2">
        <f>BILANCA!E26</f>
        <v>10567.8</v>
      </c>
      <c r="E1031" s="2">
        <v>0</v>
      </c>
      <c r="F1031" s="2">
        <v>0</v>
      </c>
      <c r="G1031" s="3">
        <f t="shared" si="38"/>
        <v>629.23370999999997</v>
      </c>
      <c r="H1031" s="3">
        <f t="shared" si="35"/>
        <v>0.29000000000087311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341124.39</v>
      </c>
      <c r="D1033" s="2">
        <f>BILANCA!E28</f>
        <v>350167.4</v>
      </c>
      <c r="E1033" s="2">
        <v>0</v>
      </c>
      <c r="F1033" s="2">
        <v>0</v>
      </c>
      <c r="G1033" s="3">
        <f t="shared" si="38"/>
        <v>23953.561370000003</v>
      </c>
      <c r="H1033" s="3">
        <f t="shared" si="35"/>
        <v>0.7900000000372529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4533.8100000000004</v>
      </c>
      <c r="D1035" s="2">
        <f>BILANCA!E30</f>
        <v>4533.8100000000004</v>
      </c>
      <c r="E1035" s="2">
        <v>0</v>
      </c>
      <c r="F1035" s="2">
        <v>0</v>
      </c>
      <c r="G1035" s="3">
        <f t="shared" si="38"/>
        <v>340.03575000000006</v>
      </c>
      <c r="H1035" s="3">
        <f t="shared" si="35"/>
        <v>0.37999999999919964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4533.8100000000004</v>
      </c>
      <c r="D1039" s="2">
        <f>BILANCA!E34</f>
        <v>4533.8100000000004</v>
      </c>
      <c r="E1039" s="2">
        <v>0</v>
      </c>
      <c r="F1039" s="2">
        <v>0</v>
      </c>
      <c r="G1039" s="3">
        <f t="shared" si="38"/>
        <v>394.44147000000009</v>
      </c>
      <c r="H1039" s="3">
        <f t="shared" si="35"/>
        <v>0.37999999999919964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10478.300000000003</v>
      </c>
      <c r="D1040" s="2">
        <f>BILANCA!E35</f>
        <v>8585.8499999999985</v>
      </c>
      <c r="E1040" s="2">
        <v>0</v>
      </c>
      <c r="F1040" s="2">
        <v>0</v>
      </c>
      <c r="G1040" s="3">
        <f t="shared" si="38"/>
        <v>829.5</v>
      </c>
      <c r="H1040" s="3">
        <f t="shared" si="35"/>
        <v>0.45000000000436557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47703.69</v>
      </c>
      <c r="D1041" s="2">
        <f>BILANCA!E36</f>
        <v>48419.519999999997</v>
      </c>
      <c r="E1041" s="2">
        <v>0</v>
      </c>
      <c r="F1041" s="2">
        <v>0</v>
      </c>
      <c r="G1041" s="3">
        <f t="shared" si="38"/>
        <v>4480.8246299999992</v>
      </c>
      <c r="H1041" s="3">
        <f t="shared" si="35"/>
        <v>0.79000000000087311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37225.39</v>
      </c>
      <c r="D1045" s="2">
        <f>BILANCA!E40</f>
        <v>39833.67</v>
      </c>
      <c r="E1045" s="2">
        <v>0</v>
      </c>
      <c r="F1045" s="2">
        <v>0</v>
      </c>
      <c r="G1045" s="3">
        <f t="shared" si="38"/>
        <v>4091.2455500000005</v>
      </c>
      <c r="H1045" s="3">
        <f t="shared" si="35"/>
        <v>0.72000000000116415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154.05999999999949</v>
      </c>
      <c r="D1050" s="2">
        <f>BILANCA!E45</f>
        <v>90.310000000000173</v>
      </c>
      <c r="E1050" s="2">
        <v>0</v>
      </c>
      <c r="F1050" s="2">
        <v>0</v>
      </c>
      <c r="G1050" s="3">
        <f t="shared" si="38"/>
        <v>13.387199999999993</v>
      </c>
      <c r="H1050" s="3">
        <f t="shared" si="35"/>
        <v>0.36999999999966349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4726.95</v>
      </c>
      <c r="D1052" s="2">
        <f>BILANCA!E47</f>
        <v>2079.13</v>
      </c>
      <c r="E1052" s="2">
        <v>0</v>
      </c>
      <c r="F1052" s="2">
        <v>0</v>
      </c>
      <c r="G1052" s="3">
        <f t="shared" si="38"/>
        <v>373.17882000000003</v>
      </c>
      <c r="H1052" s="3">
        <f t="shared" si="35"/>
        <v>0.18000000000029104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4572.8900000000003</v>
      </c>
      <c r="D1055" s="2">
        <f>BILANCA!E50</f>
        <v>1988.82</v>
      </c>
      <c r="E1055" s="2">
        <v>0</v>
      </c>
      <c r="F1055" s="2">
        <v>0</v>
      </c>
      <c r="G1055" s="3">
        <f t="shared" si="38"/>
        <v>384.77385000000004</v>
      </c>
      <c r="H1055" s="3">
        <f t="shared" si="35"/>
        <v>0.28999999999973625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21648.17</v>
      </c>
      <c r="D1059" s="2">
        <f>BILANCA!E54</f>
        <v>17444.349999999999</v>
      </c>
      <c r="E1059" s="2">
        <v>0</v>
      </c>
      <c r="F1059" s="2">
        <v>0</v>
      </c>
      <c r="G1059" s="3">
        <f t="shared" si="38"/>
        <v>2770.30663</v>
      </c>
      <c r="H1059" s="3">
        <f t="shared" si="35"/>
        <v>0.51999999999679858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21648.17</v>
      </c>
      <c r="D1060" s="2">
        <f>BILANCA!E55</f>
        <v>17444.349999999999</v>
      </c>
      <c r="E1060" s="2">
        <v>0</v>
      </c>
      <c r="F1060" s="2">
        <v>0</v>
      </c>
      <c r="G1060" s="3">
        <f t="shared" si="38"/>
        <v>2826.8434999999999</v>
      </c>
      <c r="H1060" s="3">
        <f t="shared" si="35"/>
        <v>0.51999999999679858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326985.39</v>
      </c>
      <c r="D1074" s="2">
        <f>BILANCA!E69</f>
        <v>404452.76</v>
      </c>
      <c r="E1074" s="2">
        <v>0</v>
      </c>
      <c r="F1074" s="2">
        <v>0</v>
      </c>
      <c r="G1074" s="3">
        <f t="shared" si="38"/>
        <v>72697.018240000005</v>
      </c>
      <c r="H1074" s="3">
        <f t="shared" si="35"/>
        <v>0.63000000000465661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2256.96</v>
      </c>
      <c r="D1087" s="2">
        <f>BILANCA!E82</f>
        <v>8468.32</v>
      </c>
      <c r="E1087" s="2">
        <v>0</v>
      </c>
      <c r="F1087" s="2">
        <v>0</v>
      </c>
      <c r="G1087" s="3">
        <f t="shared" si="38"/>
        <v>1477.9071999999999</v>
      </c>
      <c r="H1087" s="3">
        <f t="shared" si="35"/>
        <v>0.35999999999967258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106.65</v>
      </c>
      <c r="D1090" s="2">
        <f>BILANCA!E85</f>
        <v>515.27</v>
      </c>
      <c r="E1090" s="2">
        <v>0</v>
      </c>
      <c r="F1090" s="2">
        <v>0</v>
      </c>
      <c r="G1090" s="3">
        <f t="shared" si="38"/>
        <v>90.975200000000001</v>
      </c>
      <c r="H1090" s="3">
        <f t="shared" si="35"/>
        <v>0.61999999999997613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2150.31</v>
      </c>
      <c r="D1092" s="2">
        <f>BILANCA!E87</f>
        <v>7953.05</v>
      </c>
      <c r="E1092" s="2">
        <v>0</v>
      </c>
      <c r="F1092" s="2">
        <v>0</v>
      </c>
      <c r="G1092" s="3">
        <f t="shared" si="38"/>
        <v>1480.6256200000003</v>
      </c>
      <c r="H1092" s="3">
        <f t="shared" si="35"/>
        <v>0.36000000000012733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194152.18</v>
      </c>
      <c r="D1152" s="2">
        <f>BILANCA!E147</f>
        <v>395984.44</v>
      </c>
      <c r="E1152" s="2">
        <v>0</v>
      </c>
      <c r="F1152" s="2">
        <v>0</v>
      </c>
      <c r="G1152" s="3">
        <f t="shared" si="38"/>
        <v>140029.19052</v>
      </c>
      <c r="H1152" s="3">
        <f t="shared" si="41"/>
        <v>0.61999999999534339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142217.60000000001</v>
      </c>
      <c r="E1155" s="2">
        <v>0</v>
      </c>
      <c r="F1155" s="2">
        <v>0</v>
      </c>
      <c r="G1155" s="3">
        <f t="shared" si="38"/>
        <v>41243.103999999999</v>
      </c>
      <c r="H1155" s="3">
        <f t="shared" si="41"/>
        <v>0.39999999999417923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142217.60000000001</v>
      </c>
      <c r="E1161" s="2">
        <v>0</v>
      </c>
      <c r="F1161" s="2">
        <v>0</v>
      </c>
      <c r="G1161" s="3">
        <f t="shared" si="38"/>
        <v>42949.715199999999</v>
      </c>
      <c r="H1161" s="3">
        <f t="shared" si="41"/>
        <v>0.39999999999417923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2012.1</v>
      </c>
      <c r="D1164" s="2">
        <f>BILANCA!E159</f>
        <v>0</v>
      </c>
      <c r="E1164" s="2">
        <v>0</v>
      </c>
      <c r="F1164" s="2">
        <v>0</v>
      </c>
      <c r="G1164" s="3">
        <f t="shared" si="38"/>
        <v>309.86339999999996</v>
      </c>
      <c r="H1164" s="3">
        <f t="shared" si="41"/>
        <v>9.9999999999909051E-2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7235.29</v>
      </c>
      <c r="D1165" s="2">
        <f>BILANCA!E160</f>
        <v>8222.56</v>
      </c>
      <c r="E1165" s="2">
        <v>0</v>
      </c>
      <c r="F1165" s="2">
        <v>0</v>
      </c>
      <c r="G1165" s="3">
        <f t="shared" si="38"/>
        <v>3670.4635499999995</v>
      </c>
      <c r="H1165" s="3">
        <f t="shared" si="41"/>
        <v>0.73000000000047294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4102.55</v>
      </c>
      <c r="D1166" s="2">
        <f>BILANCA!E161</f>
        <v>2897.98</v>
      </c>
      <c r="E1166" s="2">
        <v>0</v>
      </c>
      <c r="F1166" s="2">
        <v>0</v>
      </c>
      <c r="G1166" s="3">
        <f t="shared" si="38"/>
        <v>1544.1675599999999</v>
      </c>
      <c r="H1166" s="3">
        <f t="shared" si="41"/>
        <v>0.46999999999979991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180802.24</v>
      </c>
      <c r="D1167" s="2">
        <f>BILANCA!E162</f>
        <v>242646.3</v>
      </c>
      <c r="E1167" s="2">
        <v>0</v>
      </c>
      <c r="F1167" s="2">
        <v>0</v>
      </c>
      <c r="G1167" s="3">
        <f t="shared" si="38"/>
        <v>104576.88987999999</v>
      </c>
      <c r="H1167" s="3">
        <f t="shared" si="41"/>
        <v>0.53999999997904524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130576.25</v>
      </c>
      <c r="D1176" s="2">
        <f>BILANCA!E171</f>
        <v>0</v>
      </c>
      <c r="E1176" s="2">
        <v>0</v>
      </c>
      <c r="F1176" s="2">
        <v>0</v>
      </c>
      <c r="G1176" s="3">
        <f t="shared" si="38"/>
        <v>21675.657500000001</v>
      </c>
      <c r="H1176" s="3">
        <f t="shared" si="41"/>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130576.25</v>
      </c>
      <c r="D1179" s="2">
        <f>BILANCA!E174</f>
        <v>0</v>
      </c>
      <c r="E1179" s="2">
        <v>0</v>
      </c>
      <c r="F1179" s="2">
        <v>0</v>
      </c>
      <c r="G1179" s="3">
        <f t="shared" si="38"/>
        <v>22067.386250000003</v>
      </c>
      <c r="H1179" s="3">
        <f t="shared" si="41"/>
        <v>0.25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1840074.41</v>
      </c>
      <c r="D1180" s="2">
        <f>BILANCA!E176</f>
        <v>1855210.3699999999</v>
      </c>
      <c r="E1180" s="2">
        <v>0</v>
      </c>
      <c r="F1180" s="2">
        <v>0</v>
      </c>
      <c r="G1180" s="3">
        <f t="shared" si="38"/>
        <v>943584.17550000013</v>
      </c>
      <c r="H1180" s="3">
        <f t="shared" si="41"/>
        <v>0.77999999979510903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152517.9</v>
      </c>
      <c r="D1181" s="2">
        <f>BILANCA!E177</f>
        <v>172587.43</v>
      </c>
      <c r="E1181" s="2">
        <v>0</v>
      </c>
      <c r="F1181" s="2">
        <v>0</v>
      </c>
      <c r="G1181" s="3">
        <f t="shared" si="38"/>
        <v>85105.461960000001</v>
      </c>
      <c r="H1181" s="3">
        <f t="shared" si="41"/>
        <v>0.52999999999883585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151595.53</v>
      </c>
      <c r="D1182" s="2">
        <f>BILANCA!E178</f>
        <v>166319.74</v>
      </c>
      <c r="E1182" s="2">
        <v>0</v>
      </c>
      <c r="F1182" s="2">
        <v>0</v>
      </c>
      <c r="G1182" s="3">
        <f t="shared" si="38"/>
        <v>83288.421719999984</v>
      </c>
      <c r="H1182" s="3">
        <f t="shared" si="41"/>
        <v>0.73000000001047738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134552.87</v>
      </c>
      <c r="D1183" s="2">
        <f>BILANCA!E179</f>
        <v>148858.4</v>
      </c>
      <c r="E1183" s="2">
        <v>0</v>
      </c>
      <c r="F1183" s="2">
        <v>0</v>
      </c>
      <c r="G1183" s="3">
        <f t="shared" si="38"/>
        <v>74782.65290999999</v>
      </c>
      <c r="H1183" s="3">
        <f t="shared" si="41"/>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15829.49</v>
      </c>
      <c r="D1184" s="2">
        <f>BILANCA!E180</f>
        <v>17461.34</v>
      </c>
      <c r="E1184" s="2">
        <v>0</v>
      </c>
      <c r="F1184" s="2">
        <v>0</v>
      </c>
      <c r="G1184" s="3">
        <f t="shared" si="38"/>
        <v>8830.8775800000003</v>
      </c>
      <c r="H1184" s="3">
        <f t="shared" si="41"/>
        <v>0.82999999999992724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142.53</v>
      </c>
      <c r="D1185" s="2">
        <f>BILANCA!E181</f>
        <v>0</v>
      </c>
      <c r="E1185" s="2">
        <v>0</v>
      </c>
      <c r="F1185" s="2">
        <v>0</v>
      </c>
      <c r="G1185" s="3">
        <f t="shared" si="38"/>
        <v>24.94275</v>
      </c>
      <c r="H1185" s="3">
        <f t="shared" si="41"/>
        <v>0.46999999999999886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142.53</v>
      </c>
      <c r="D1186" s="2">
        <f>BILANCA!E182</f>
        <v>0</v>
      </c>
      <c r="E1186" s="2">
        <v>0</v>
      </c>
      <c r="F1186" s="2">
        <v>0</v>
      </c>
      <c r="G1186" s="3">
        <f t="shared" si="38"/>
        <v>25.085279999999997</v>
      </c>
      <c r="H1186" s="3">
        <f t="shared" si="41"/>
        <v>0.46999999999999886</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1070.6400000000001</v>
      </c>
      <c r="D1200" s="2">
        <f>BILANCA!E196</f>
        <v>0</v>
      </c>
      <c r="E1200" s="2">
        <v>0</v>
      </c>
      <c r="F1200" s="2">
        <v>0</v>
      </c>
      <c r="G1200" s="3">
        <f t="shared" si="38"/>
        <v>203.42160000000001</v>
      </c>
      <c r="H1200" s="3">
        <f t="shared" si="41"/>
        <v>0.35999999999989996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5705.85</v>
      </c>
      <c r="E1251" s="2">
        <v>0</v>
      </c>
      <c r="F1251" s="2">
        <v>0</v>
      </c>
      <c r="G1251" s="3">
        <f>B1251/1000*C1251+B1251/500*D1251</f>
        <v>2750.2197000000001</v>
      </c>
      <c r="H1251" s="3">
        <f>ABS(C1251-ROUND(C1251,0))+ABS(D1251-ROUND(D1251,0))</f>
        <v>0.1499999999996362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922.37</v>
      </c>
      <c r="D1252" s="2">
        <f>BILANCA!E248</f>
        <v>561.84</v>
      </c>
      <c r="E1252" s="2">
        <v>0</v>
      </c>
      <c r="F1252" s="2">
        <v>0</v>
      </c>
      <c r="G1252" s="3">
        <f t="shared" si="38"/>
        <v>495.14409999999998</v>
      </c>
      <c r="H1252" s="3">
        <f t="shared" si="41"/>
        <v>0.52999999999997272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922.37</v>
      </c>
      <c r="D1254" s="2">
        <f>BILANCA!E250</f>
        <v>561.84</v>
      </c>
      <c r="E1254" s="2">
        <v>0</v>
      </c>
      <c r="F1254" s="2">
        <v>0</v>
      </c>
      <c r="G1254" s="3">
        <f t="shared" si="38"/>
        <v>499.23620000000005</v>
      </c>
      <c r="H1254" s="3">
        <f t="shared" si="41"/>
        <v>0.52999999999997272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1687556.51</v>
      </c>
      <c r="D1255" s="2">
        <f>BILANCA!E251</f>
        <v>1682622.94</v>
      </c>
      <c r="E1255" s="2">
        <v>0</v>
      </c>
      <c r="F1255" s="2">
        <v>0</v>
      </c>
      <c r="G1255" s="3">
        <f t="shared" si="38"/>
        <v>1237936.58555</v>
      </c>
      <c r="H1255" s="3">
        <f t="shared" si="41"/>
        <v>0.55000000004656613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1412491.17</v>
      </c>
      <c r="D1256" s="2">
        <f>BILANCA!E252</f>
        <v>1344045.11</v>
      </c>
      <c r="E1256" s="2">
        <v>0</v>
      </c>
      <c r="F1256" s="2">
        <v>0</v>
      </c>
      <c r="G1256" s="3">
        <f t="shared" si="38"/>
        <v>1008743.0219399999</v>
      </c>
      <c r="H1256" s="3">
        <f t="shared" si="41"/>
        <v>0.28000000002793968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1412491.17</v>
      </c>
      <c r="D1257" s="2">
        <f>BILANCA!E253</f>
        <v>1344045.11</v>
      </c>
      <c r="E1257" s="2">
        <v>0</v>
      </c>
      <c r="F1257" s="2">
        <v>0</v>
      </c>
      <c r="G1257" s="3">
        <f t="shared" si="38"/>
        <v>1012843.6033300001</v>
      </c>
      <c r="H1257" s="3">
        <f t="shared" si="41"/>
        <v>0.28000000002793968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267830.05</v>
      </c>
      <c r="D1259" s="2">
        <f>BILANCA!E255</f>
        <v>185239.69</v>
      </c>
      <c r="E1259" s="2">
        <v>0</v>
      </c>
      <c r="F1259" s="2">
        <v>0</v>
      </c>
      <c r="G1259" s="3">
        <f t="shared" si="38"/>
        <v>158939.04806999999</v>
      </c>
      <c r="H1259" s="3">
        <f t="shared" si="41"/>
        <v>0.35999999998603016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267830.05</v>
      </c>
      <c r="D1260" s="2">
        <f>BILANCA!E256</f>
        <v>185239.69</v>
      </c>
      <c r="E1260" s="2">
        <v>0</v>
      </c>
      <c r="F1260" s="2">
        <v>0</v>
      </c>
      <c r="G1260" s="3">
        <f t="shared" si="38"/>
        <v>159577.35749999998</v>
      </c>
      <c r="H1260" s="3">
        <f t="shared" si="41"/>
        <v>0.35999999998603016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267830.05</v>
      </c>
      <c r="D1261" s="2">
        <f>BILANCA!E257</f>
        <v>185239.69</v>
      </c>
      <c r="E1261" s="2">
        <v>0</v>
      </c>
      <c r="F1261" s="2">
        <v>0</v>
      </c>
      <c r="G1261" s="3">
        <f t="shared" si="38"/>
        <v>160215.66693000001</v>
      </c>
      <c r="H1261" s="3">
        <f t="shared" si="41"/>
        <v>0.35999999998603016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7235.29</v>
      </c>
      <c r="D1278" s="2">
        <f>BILANCA!E274</f>
        <v>153338.14000000001</v>
      </c>
      <c r="E1278" s="2">
        <v>0</v>
      </c>
      <c r="F1278" s="2">
        <v>0</v>
      </c>
      <c r="G1278" s="3">
        <f t="shared" si="38"/>
        <v>84128.300760000013</v>
      </c>
      <c r="H1278" s="3">
        <f t="shared" si="41"/>
        <v>0.43000000001393346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142217.60000000001</v>
      </c>
      <c r="E1281" s="2">
        <v>0</v>
      </c>
      <c r="F1281" s="2">
        <v>0</v>
      </c>
      <c r="G1281" s="3">
        <f t="shared" si="48"/>
        <v>77081.939200000008</v>
      </c>
      <c r="H1281" s="3">
        <f t="shared" si="49"/>
        <v>0.39999999999417923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142217.60000000001</v>
      </c>
      <c r="E1287" s="2">
        <v>0</v>
      </c>
      <c r="F1287" s="2">
        <v>0</v>
      </c>
      <c r="G1287" s="3">
        <f t="shared" si="48"/>
        <v>78788.550400000007</v>
      </c>
      <c r="H1287" s="3">
        <f t="shared" si="49"/>
        <v>0.39999999999417923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8222.56</v>
      </c>
      <c r="E1291" s="2">
        <v>0</v>
      </c>
      <c r="F1291" s="2">
        <v>0</v>
      </c>
      <c r="G1291" s="3">
        <f t="shared" si="48"/>
        <v>4621.0787200000004</v>
      </c>
      <c r="H1291" s="3">
        <f t="shared" si="49"/>
        <v>0.44000000000050932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7235.29</v>
      </c>
      <c r="D1292" s="2">
        <f>BILANCA!E288</f>
        <v>2897.98</v>
      </c>
      <c r="E1292" s="2">
        <v>0</v>
      </c>
      <c r="F1292" s="2">
        <v>0</v>
      </c>
      <c r="G1292" s="3">
        <f t="shared" si="48"/>
        <v>3674.8124999999995</v>
      </c>
      <c r="H1292" s="3">
        <f t="shared" si="49"/>
        <v>0.30999999999994543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194152.18</v>
      </c>
      <c r="D1306" s="2">
        <f>BILANCA!E303</f>
        <v>395984.44</v>
      </c>
      <c r="E1306" s="2">
        <v>0</v>
      </c>
      <c r="F1306" s="2">
        <v>0</v>
      </c>
      <c r="G1306" s="3">
        <f t="shared" si="38"/>
        <v>291891.83376000001</v>
      </c>
      <c r="H1306" s="3">
        <f t="shared" si="41"/>
        <v>0.61999999999534339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2150.31</v>
      </c>
      <c r="D1311" s="2">
        <f>BILANCA!E308</f>
        <v>7953.05</v>
      </c>
      <c r="E1311" s="2">
        <v>0</v>
      </c>
      <c r="F1311" s="2">
        <v>0</v>
      </c>
      <c r="G1311" s="3">
        <f t="shared" si="52"/>
        <v>5434.9794099999999</v>
      </c>
      <c r="H1311" s="3">
        <f t="shared" si="41"/>
        <v>0.36000000000012733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180802.24</v>
      </c>
      <c r="D1338" s="2">
        <f>BILANCA!E335</f>
        <v>242646.3</v>
      </c>
      <c r="E1338" s="2">
        <v>0</v>
      </c>
      <c r="F1338" s="2">
        <v>0</v>
      </c>
      <c r="G1338" s="3">
        <f t="shared" si="52"/>
        <v>218479.10751999999</v>
      </c>
      <c r="H1338" s="3">
        <f t="shared" si="41"/>
        <v>0.53999999997904524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151595.53</v>
      </c>
      <c r="D1340" s="2">
        <f>BILANCA!E337</f>
        <v>166319.74</v>
      </c>
      <c r="E1340" s="2">
        <v>0</v>
      </c>
      <c r="F1340" s="2">
        <v>0</v>
      </c>
      <c r="G1340" s="3">
        <f t="shared" si="52"/>
        <v>159797.5533</v>
      </c>
      <c r="H1340" s="3">
        <f t="shared" si="41"/>
        <v>0.73000000001047738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5705.85</v>
      </c>
      <c r="E1382" s="2">
        <v>0</v>
      </c>
      <c r="F1382" s="2">
        <v>0</v>
      </c>
      <c r="G1382" s="3">
        <f t="shared" si="59"/>
        <v>4245.1523999999999</v>
      </c>
      <c r="H1382" s="3">
        <f t="shared" si="60"/>
        <v>0.1499999999996362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2273966.58</v>
      </c>
      <c r="D1510" s="2">
        <f>'RAS-funkcijski'!E114</f>
        <v>2288802.4300000002</v>
      </c>
      <c r="E1510" s="2">
        <v>0</v>
      </c>
      <c r="F1510" s="2">
        <v>0</v>
      </c>
      <c r="G1510" s="3">
        <f t="shared" si="52"/>
        <v>753672.85840000003</v>
      </c>
      <c r="H1510" s="3">
        <f t="shared" si="63"/>
        <v>0.85000000009313226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2273966.58</v>
      </c>
      <c r="D1514" s="2">
        <f>'RAS-funkcijski'!E118</f>
        <v>2288802.4300000002</v>
      </c>
      <c r="E1514" s="2">
        <v>0</v>
      </c>
      <c r="F1514" s="2">
        <v>0</v>
      </c>
      <c r="G1514" s="3">
        <f t="shared" si="52"/>
        <v>781079.14416000003</v>
      </c>
      <c r="H1514" s="3">
        <f t="shared" si="63"/>
        <v>0.85000000009313226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2273966.58</v>
      </c>
      <c r="D1515" s="2">
        <f>'RAS-funkcijski'!E119</f>
        <v>2288802.4300000002</v>
      </c>
      <c r="E1515" s="2">
        <v>0</v>
      </c>
      <c r="F1515" s="2">
        <v>0</v>
      </c>
      <c r="G1515" s="3">
        <f t="shared" si="52"/>
        <v>787930.71560000011</v>
      </c>
      <c r="H1515" s="3">
        <f t="shared" si="63"/>
        <v>0.85000000009313226</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2273966.58</v>
      </c>
      <c r="D1537" s="14">
        <f>'RAS-funkcijski'!E141</f>
        <v>2288802.4300000002</v>
      </c>
      <c r="E1537" s="14">
        <v>0</v>
      </c>
      <c r="F1537" s="14">
        <v>0</v>
      </c>
      <c r="G1537" s="15">
        <f t="shared" si="52"/>
        <v>938665.28728000005</v>
      </c>
      <c r="H1537" s="15">
        <f t="shared" si="63"/>
        <v>0.85000000009313226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72993</v>
      </c>
      <c r="E1538" s="7">
        <v>0</v>
      </c>
      <c r="F1538" s="7">
        <v>0</v>
      </c>
      <c r="G1538" s="8">
        <f t="shared" si="52"/>
        <v>145.98599999999999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72993</v>
      </c>
      <c r="E1539" s="2">
        <v>0</v>
      </c>
      <c r="F1539" s="2">
        <v>0</v>
      </c>
      <c r="G1539" s="3">
        <f t="shared" si="52"/>
        <v>291.97199999999998</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72993</v>
      </c>
      <c r="E1540" s="2">
        <v>0</v>
      </c>
      <c r="F1540" s="2">
        <v>0</v>
      </c>
      <c r="G1540" s="3">
        <f t="shared" si="52"/>
        <v>437.95800000000003</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72993</v>
      </c>
      <c r="E1541" s="2">
        <v>0</v>
      </c>
      <c r="F1541" s="2">
        <v>0</v>
      </c>
      <c r="G1541" s="3">
        <f t="shared" si="52"/>
        <v>583.94399999999996</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151595.53</v>
      </c>
      <c r="D1582" s="7"/>
      <c r="E1582" s="7">
        <v>0</v>
      </c>
      <c r="F1582" s="7">
        <v>0</v>
      </c>
      <c r="G1582" s="8">
        <f t="shared" ref="G1582:G1686" si="70">B1582/1000*C1582</f>
        <v>151.59553</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2288247.94</v>
      </c>
      <c r="D1583" s="2">
        <v>0</v>
      </c>
      <c r="E1583" s="2">
        <v>0</v>
      </c>
      <c r="F1583" s="2">
        <v>0</v>
      </c>
      <c r="G1583" s="3">
        <f t="shared" si="70"/>
        <v>4576.4958800000004</v>
      </c>
      <c r="H1583" s="3">
        <f t="shared" si="71"/>
        <v>6.0000000055879354E-2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2279378.34</v>
      </c>
      <c r="D1585" s="2">
        <v>0</v>
      </c>
      <c r="E1585" s="2">
        <v>0</v>
      </c>
      <c r="F1585" s="2">
        <v>0</v>
      </c>
      <c r="G1585" s="3">
        <f t="shared" si="70"/>
        <v>9117.513359999999</v>
      </c>
      <c r="H1585" s="3">
        <f t="shared" si="71"/>
        <v>0.33999999985098839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1880084.43</v>
      </c>
      <c r="D1586" s="2">
        <v>0</v>
      </c>
      <c r="E1586" s="2">
        <v>0</v>
      </c>
      <c r="F1586" s="2">
        <v>0</v>
      </c>
      <c r="G1586" s="3">
        <f t="shared" si="70"/>
        <v>9400.4221500000003</v>
      </c>
      <c r="H1586" s="3">
        <f t="shared" si="71"/>
        <v>0.42999999993480742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398379.2</v>
      </c>
      <c r="D1587" s="2">
        <v>0</v>
      </c>
      <c r="E1587" s="2">
        <v>0</v>
      </c>
      <c r="F1587" s="2">
        <v>0</v>
      </c>
      <c r="G1587" s="3">
        <f t="shared" si="70"/>
        <v>2390.2752</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96.71</v>
      </c>
      <c r="D1588" s="2">
        <v>0</v>
      </c>
      <c r="E1588" s="2">
        <v>0</v>
      </c>
      <c r="F1588" s="2">
        <v>0</v>
      </c>
      <c r="G1588" s="3">
        <f t="shared" si="70"/>
        <v>0.67696999999999996</v>
      </c>
      <c r="H1588" s="3">
        <f t="shared" si="71"/>
        <v>0.29000000000000625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170</v>
      </c>
      <c r="D1591" s="2">
        <v>0</v>
      </c>
      <c r="E1591" s="2">
        <v>0</v>
      </c>
      <c r="F1591" s="2">
        <v>0</v>
      </c>
      <c r="G1591" s="3">
        <f t="shared" si="70"/>
        <v>1.7</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648</v>
      </c>
      <c r="D1592" s="2">
        <v>0</v>
      </c>
      <c r="E1592" s="2">
        <v>0</v>
      </c>
      <c r="F1592" s="2">
        <v>0</v>
      </c>
      <c r="G1592" s="3">
        <f t="shared" si="70"/>
        <v>7.1279999999999992</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8869.6</v>
      </c>
      <c r="D1594" s="2">
        <v>0</v>
      </c>
      <c r="E1594" s="2">
        <v>0</v>
      </c>
      <c r="F1594" s="2">
        <v>0</v>
      </c>
      <c r="G1594" s="3">
        <f t="shared" si="70"/>
        <v>115.3048</v>
      </c>
      <c r="H1594" s="3">
        <f t="shared" si="71"/>
        <v>0.3999999999996362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2267817.88</v>
      </c>
      <c r="D1602" s="2">
        <v>0</v>
      </c>
      <c r="E1602" s="2">
        <v>0</v>
      </c>
      <c r="F1602" s="2">
        <v>0</v>
      </c>
      <c r="G1602" s="3">
        <f t="shared" si="70"/>
        <v>47624.175479999998</v>
      </c>
      <c r="H1602" s="3">
        <f t="shared" si="71"/>
        <v>0.12000000011175871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2258948.2799999998</v>
      </c>
      <c r="D1604" s="2">
        <v>0</v>
      </c>
      <c r="E1604" s="2">
        <v>0</v>
      </c>
      <c r="F1604" s="2">
        <v>0</v>
      </c>
      <c r="G1604" s="3">
        <f t="shared" si="70"/>
        <v>51955.810439999994</v>
      </c>
      <c r="H1604" s="3">
        <f t="shared" si="71"/>
        <v>0.27999999979510903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1876553.87</v>
      </c>
      <c r="D1605" s="2">
        <v>0</v>
      </c>
      <c r="E1605" s="2">
        <v>0</v>
      </c>
      <c r="F1605" s="2">
        <v>0</v>
      </c>
      <c r="G1605" s="3">
        <f t="shared" si="70"/>
        <v>45037.292880000001</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380917.86</v>
      </c>
      <c r="D1606" s="2">
        <v>0</v>
      </c>
      <c r="E1606" s="2">
        <v>0</v>
      </c>
      <c r="F1606" s="2">
        <v>0</v>
      </c>
      <c r="G1606" s="3">
        <f t="shared" si="70"/>
        <v>9522.9465</v>
      </c>
      <c r="H1606" s="3">
        <f t="shared" si="71"/>
        <v>0.14000000001396984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96.71</v>
      </c>
      <c r="D1607" s="2">
        <v>0</v>
      </c>
      <c r="E1607" s="2">
        <v>0</v>
      </c>
      <c r="F1607" s="2">
        <v>0</v>
      </c>
      <c r="G1607" s="3">
        <f t="shared" si="70"/>
        <v>2.5144599999999997</v>
      </c>
      <c r="H1607" s="3">
        <f t="shared" si="71"/>
        <v>0.29000000000000625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170</v>
      </c>
      <c r="D1610" s="2">
        <v>0</v>
      </c>
      <c r="E1610" s="2">
        <v>0</v>
      </c>
      <c r="F1610" s="2">
        <v>0</v>
      </c>
      <c r="G1610" s="3">
        <f t="shared" si="70"/>
        <v>4.9300000000000006</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1209.8399999999999</v>
      </c>
      <c r="D1612" s="2">
        <v>0</v>
      </c>
      <c r="E1612" s="2">
        <v>0</v>
      </c>
      <c r="F1612" s="2">
        <v>0</v>
      </c>
      <c r="G1612" s="3">
        <f t="shared" si="70"/>
        <v>37.505039999999994</v>
      </c>
      <c r="H1612" s="3">
        <f t="shared" si="71"/>
        <v>0.16000000000008185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8869.6</v>
      </c>
      <c r="D1613" s="2">
        <v>0</v>
      </c>
      <c r="E1613" s="2">
        <v>0</v>
      </c>
      <c r="F1613" s="2">
        <v>0</v>
      </c>
      <c r="G1613" s="3">
        <f t="shared" si="70"/>
        <v>283.8272</v>
      </c>
      <c r="H1613" s="3">
        <f t="shared" si="71"/>
        <v>0.3999999999996362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172025.58999999985</v>
      </c>
      <c r="D1621" s="2">
        <v>0</v>
      </c>
      <c r="E1621" s="2">
        <v>0</v>
      </c>
      <c r="F1621" s="2">
        <v>0</v>
      </c>
      <c r="G1621" s="3">
        <f t="shared" si="70"/>
        <v>6881.0235999999941</v>
      </c>
      <c r="H1621" s="3">
        <f t="shared" si="71"/>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172025.59</v>
      </c>
      <c r="D1681" s="2">
        <v>0</v>
      </c>
      <c r="E1681" s="2">
        <v>0</v>
      </c>
      <c r="F1681" s="2">
        <v>0</v>
      </c>
      <c r="G1681" s="3">
        <f t="shared" si="70"/>
        <v>17202.559000000001</v>
      </c>
      <c r="H1681" s="3">
        <f t="shared" si="71"/>
        <v>0.41000000000349246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172025.59</v>
      </c>
      <c r="D1683" s="2">
        <v>0</v>
      </c>
      <c r="E1683" s="2">
        <v>0</v>
      </c>
      <c r="F1683" s="2">
        <v>0</v>
      </c>
      <c r="G1683" s="3">
        <f t="shared" si="70"/>
        <v>17546.61018</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8"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17722</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2274372.65</v>
      </c>
      <c r="I17" s="275">
        <f>'PR-RAS'!E6</f>
        <v>2206212.0700000003</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2253061.3199999998</v>
      </c>
      <c r="I18" s="275">
        <f>'PR-RAS'!E152</f>
        <v>2279378.3400000003</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267830.05000000028</v>
      </c>
      <c r="I19" s="275">
        <f>'PR-RAS'!E649</f>
        <v>185239.69000000012</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1513089.02</v>
      </c>
      <c r="I22" s="275">
        <f>BILANCA!E7</f>
        <v>1450757.6099999999</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326985.39</v>
      </c>
      <c r="I23" s="275">
        <f>BILANCA!E69</f>
        <v>404452.76</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152517.9</v>
      </c>
      <c r="I24" s="275">
        <f>BILANCA!E177</f>
        <v>172587.43</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1687556.51</v>
      </c>
      <c r="I25" s="275">
        <f>BILANCA!E251</f>
        <v>1682622.94</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2273966.58</v>
      </c>
      <c r="I30" s="275">
        <f>'RAS-funkcijski'!E114</f>
        <v>2288802.4300000002</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2273966.58</v>
      </c>
      <c r="I31" s="275">
        <f>'RAS-funkcijski'!E141</f>
        <v>2288802.4300000002</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72993</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151595.53</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172025.58999999985</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172025.59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33" zoomScaleNormal="100" workbookViewId="0">
      <selection activeCell="G151" sqref="G15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2274372.65</v>
      </c>
      <c r="E6" s="60">
        <f>E7+E43+E49+E82+E106+E125+E134+E140</f>
        <v>2206212.0700000003</v>
      </c>
      <c r="F6" s="45">
        <f t="shared" ref="F6:F132" si="0">IF(D6&lt;&gt;0,IF(E6/D6&gt;=100,"&gt;&gt;100",E6/D6*100),"-")</f>
        <v>97.003104130714917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1604906.18</v>
      </c>
      <c r="E49" s="60">
        <f>E50+E53+E58+E61+E64+E68+E71+E74+E77</f>
        <v>1707065.83</v>
      </c>
      <c r="F49" s="45">
        <f t="shared" si="0"/>
        <v>106.36545931924819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1604906.18</v>
      </c>
      <c r="E68" s="60">
        <f t="shared" si="11"/>
        <v>1707065.83</v>
      </c>
      <c r="F68" s="45">
        <f t="shared" si="0"/>
        <v>106.36545931924819</v>
      </c>
    </row>
    <row r="69" spans="1:6" ht="12.75" customHeight="1" x14ac:dyDescent="0.25">
      <c r="A69" s="63" t="s">
        <v>141</v>
      </c>
      <c r="B69" s="64" t="s">
        <v>142</v>
      </c>
      <c r="C69" s="247" t="s">
        <v>141</v>
      </c>
      <c r="D69" s="194">
        <v>1604906.18</v>
      </c>
      <c r="E69" s="194">
        <v>1707065.83</v>
      </c>
      <c r="F69" s="45">
        <f t="shared" si="0"/>
        <v>106.36545931924819</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12.88</v>
      </c>
      <c r="E82" s="60">
        <f t="shared" si="15"/>
        <v>0</v>
      </c>
      <c r="F82" s="45">
        <f t="shared" si="0"/>
        <v>0</v>
      </c>
    </row>
    <row r="83" spans="1:6" ht="12.75" customHeight="1" x14ac:dyDescent="0.25">
      <c r="A83" s="63">
        <v>641</v>
      </c>
      <c r="B83" s="64" t="s">
        <v>169</v>
      </c>
      <c r="C83" s="247" t="s">
        <v>170</v>
      </c>
      <c r="D83" s="60">
        <f t="shared" ref="D83:E83" si="16">SUM(D84:D90)</f>
        <v>12.88</v>
      </c>
      <c r="E83" s="60">
        <f t="shared" si="16"/>
        <v>0</v>
      </c>
      <c r="F83" s="45">
        <f t="shared" si="0"/>
        <v>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12.88</v>
      </c>
      <c r="E85" s="194">
        <v>0</v>
      </c>
      <c r="F85" s="45">
        <f t="shared" si="0"/>
        <v>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161395.68</v>
      </c>
      <c r="E106" s="60">
        <f>E107+E112+E120+E124</f>
        <v>145151.81</v>
      </c>
      <c r="F106" s="45">
        <f t="shared" si="0"/>
        <v>89.935374974100924</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161395.68</v>
      </c>
      <c r="E112" s="60">
        <f t="shared" si="20"/>
        <v>145151.81</v>
      </c>
      <c r="F112" s="45">
        <f t="shared" si="0"/>
        <v>89.935374974100924</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161395.68</v>
      </c>
      <c r="E117" s="194">
        <v>145151.81</v>
      </c>
      <c r="F117" s="45">
        <f t="shared" si="0"/>
        <v>89.935374974100924</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203536.56</v>
      </c>
      <c r="E125" s="60">
        <f t="shared" si="22"/>
        <v>26017.86</v>
      </c>
      <c r="F125" s="45">
        <f t="shared" si="0"/>
        <v>12.782892665573204</v>
      </c>
    </row>
    <row r="126" spans="1:6" ht="12.75" customHeight="1" x14ac:dyDescent="0.25">
      <c r="A126" s="63">
        <v>661</v>
      </c>
      <c r="B126" s="65" t="s">
        <v>255</v>
      </c>
      <c r="C126" s="247" t="s">
        <v>256</v>
      </c>
      <c r="D126" s="60">
        <f t="shared" ref="D126:E126" si="23">SUM(D127:D128)</f>
        <v>203536.56</v>
      </c>
      <c r="E126" s="60">
        <f t="shared" si="23"/>
        <v>25463.37</v>
      </c>
      <c r="F126" s="45">
        <f t="shared" si="0"/>
        <v>12.5104649503755</v>
      </c>
    </row>
    <row r="127" spans="1:6" ht="12.75" customHeight="1" x14ac:dyDescent="0.25">
      <c r="A127" s="63">
        <v>6614</v>
      </c>
      <c r="B127" s="65" t="s">
        <v>257</v>
      </c>
      <c r="C127" s="247" t="s">
        <v>258</v>
      </c>
      <c r="D127" s="194">
        <v>178891</v>
      </c>
      <c r="E127" s="194">
        <v>0</v>
      </c>
      <c r="F127" s="45">
        <f t="shared" si="0"/>
        <v>0</v>
      </c>
    </row>
    <row r="128" spans="1:6" ht="12.75" customHeight="1" x14ac:dyDescent="0.25">
      <c r="A128" s="63">
        <v>6615</v>
      </c>
      <c r="B128" s="65" t="s">
        <v>259</v>
      </c>
      <c r="C128" s="247" t="s">
        <v>260</v>
      </c>
      <c r="D128" s="194">
        <v>24645.56</v>
      </c>
      <c r="E128" s="194">
        <v>25463.37</v>
      </c>
      <c r="F128" s="45">
        <f t="shared" si="0"/>
        <v>103.31828532198091</v>
      </c>
    </row>
    <row r="129" spans="1:6" ht="22.8" x14ac:dyDescent="0.25">
      <c r="A129" s="63">
        <v>663</v>
      </c>
      <c r="B129" s="182" t="s">
        <v>261</v>
      </c>
      <c r="C129" s="247" t="s">
        <v>262</v>
      </c>
      <c r="D129" s="60">
        <f t="shared" ref="D129:E129" si="24">SUM(D130:D133)</f>
        <v>0</v>
      </c>
      <c r="E129" s="60">
        <f t="shared" si="24"/>
        <v>554.49</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v>554.49</v>
      </c>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304521.35000000003</v>
      </c>
      <c r="E134" s="60">
        <f t="shared" si="25"/>
        <v>327976.57</v>
      </c>
      <c r="F134" s="45">
        <f t="shared" ref="F134:F229" si="26">IF(D134&lt;&gt;0,IF(E134/D134&gt;=100,"&gt;&gt;100",E134/D134*100),"-")</f>
        <v>107.70232366302066</v>
      </c>
    </row>
    <row r="135" spans="1:6" ht="22.8" x14ac:dyDescent="0.25">
      <c r="A135" s="63">
        <v>671</v>
      </c>
      <c r="B135" s="182" t="s">
        <v>273</v>
      </c>
      <c r="C135" s="247" t="s">
        <v>274</v>
      </c>
      <c r="D135" s="60">
        <f t="shared" ref="D135:E135" si="27">SUM(D136:D138)</f>
        <v>304521.35000000003</v>
      </c>
      <c r="E135" s="60">
        <f t="shared" si="27"/>
        <v>327976.57</v>
      </c>
      <c r="F135" s="45">
        <f t="shared" si="26"/>
        <v>107.70232366302066</v>
      </c>
    </row>
    <row r="136" spans="1:6" ht="12.75" customHeight="1" x14ac:dyDescent="0.25">
      <c r="A136" s="63">
        <v>6711</v>
      </c>
      <c r="B136" s="65" t="s">
        <v>275</v>
      </c>
      <c r="C136" s="247" t="s">
        <v>276</v>
      </c>
      <c r="D136" s="194">
        <v>301271.90000000002</v>
      </c>
      <c r="E136" s="194">
        <v>324736.57</v>
      </c>
      <c r="F136" s="45">
        <f t="shared" si="26"/>
        <v>107.78853587075329</v>
      </c>
    </row>
    <row r="137" spans="1:6" ht="22.8" x14ac:dyDescent="0.25">
      <c r="A137" s="63">
        <v>6712</v>
      </c>
      <c r="B137" s="182" t="s">
        <v>277</v>
      </c>
      <c r="C137" s="247" t="s">
        <v>278</v>
      </c>
      <c r="D137" s="194">
        <v>3249.45</v>
      </c>
      <c r="E137" s="194">
        <v>3240</v>
      </c>
      <c r="F137" s="45">
        <f t="shared" si="26"/>
        <v>99.709181553801415</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2253061.3199999998</v>
      </c>
      <c r="E152" s="60">
        <f>E153+E164+E202+E221+E230+E262+E273</f>
        <v>2279378.3400000003</v>
      </c>
      <c r="F152" s="45">
        <f t="shared" si="26"/>
        <v>101.16805609178894</v>
      </c>
    </row>
    <row r="153" spans="1:6" ht="12.75" customHeight="1" x14ac:dyDescent="0.25">
      <c r="A153" s="63">
        <v>31</v>
      </c>
      <c r="B153" s="64" t="s">
        <v>308</v>
      </c>
      <c r="C153" s="247" t="s">
        <v>3</v>
      </c>
      <c r="D153" s="60">
        <f t="shared" ref="D153:E153" si="30">D154+D159+D160</f>
        <v>1632096.68</v>
      </c>
      <c r="E153" s="60">
        <f t="shared" si="30"/>
        <v>1880084.4300000002</v>
      </c>
      <c r="F153" s="45">
        <f t="shared" si="26"/>
        <v>115.19442769775135</v>
      </c>
    </row>
    <row r="154" spans="1:6" ht="12.75" customHeight="1" x14ac:dyDescent="0.25">
      <c r="A154" s="63">
        <v>311</v>
      </c>
      <c r="B154" s="64" t="s">
        <v>309</v>
      </c>
      <c r="C154" s="247" t="s">
        <v>310</v>
      </c>
      <c r="D154" s="60">
        <f t="shared" ref="D154:E154" si="31">SUM(D155:D158)</f>
        <v>1345785.47</v>
      </c>
      <c r="E154" s="60">
        <f t="shared" si="31"/>
        <v>1561121.36</v>
      </c>
      <c r="F154" s="45">
        <f t="shared" si="26"/>
        <v>116.00075902142115</v>
      </c>
    </row>
    <row r="155" spans="1:6" ht="12.75" customHeight="1" x14ac:dyDescent="0.25">
      <c r="A155" s="63">
        <v>3111</v>
      </c>
      <c r="B155" s="64" t="s">
        <v>311</v>
      </c>
      <c r="C155" s="247" t="s">
        <v>312</v>
      </c>
      <c r="D155" s="194">
        <v>1345785.47</v>
      </c>
      <c r="E155" s="194">
        <v>1561121.36</v>
      </c>
      <c r="F155" s="45">
        <f t="shared" si="26"/>
        <v>116.00075902142115</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63608.73</v>
      </c>
      <c r="E159" s="194">
        <v>62176.26</v>
      </c>
      <c r="F159" s="45">
        <f t="shared" si="26"/>
        <v>97.747997798415412</v>
      </c>
    </row>
    <row r="160" spans="1:6" ht="12.75" customHeight="1" x14ac:dyDescent="0.25">
      <c r="A160" s="63">
        <v>313</v>
      </c>
      <c r="B160" s="65" t="s">
        <v>321</v>
      </c>
      <c r="C160" s="247" t="s">
        <v>322</v>
      </c>
      <c r="D160" s="60">
        <f t="shared" ref="D160:E160" si="32">SUM(D161:D163)</f>
        <v>222702.48</v>
      </c>
      <c r="E160" s="60">
        <f t="shared" si="32"/>
        <v>256786.81</v>
      </c>
      <c r="F160" s="45">
        <f t="shared" si="26"/>
        <v>115.30487222234795</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222702.48</v>
      </c>
      <c r="E162" s="194">
        <v>256786.81</v>
      </c>
      <c r="F162" s="45">
        <f t="shared" si="26"/>
        <v>115.30487222234795</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616382.35</v>
      </c>
      <c r="E164" s="60">
        <f>E165+E170+E178+E188+E189+E194</f>
        <v>398379.2</v>
      </c>
      <c r="F164" s="45">
        <f t="shared" si="26"/>
        <v>64.631831200228234</v>
      </c>
    </row>
    <row r="165" spans="1:6" ht="12.75" customHeight="1" x14ac:dyDescent="0.25">
      <c r="A165" s="63">
        <v>321</v>
      </c>
      <c r="B165" s="64" t="s">
        <v>331</v>
      </c>
      <c r="C165" s="247" t="s">
        <v>332</v>
      </c>
      <c r="D165" s="60">
        <f t="shared" ref="D165:E165" si="33">SUM(D166:D169)</f>
        <v>48929.33</v>
      </c>
      <c r="E165" s="60">
        <f t="shared" si="33"/>
        <v>43861.18</v>
      </c>
      <c r="F165" s="45">
        <f t="shared" si="26"/>
        <v>89.641897814664546</v>
      </c>
    </row>
    <row r="166" spans="1:6" ht="12.75" customHeight="1" x14ac:dyDescent="0.25">
      <c r="A166" s="63">
        <v>3211</v>
      </c>
      <c r="B166" s="64" t="s">
        <v>333</v>
      </c>
      <c r="C166" s="247" t="s">
        <v>334</v>
      </c>
      <c r="D166" s="194">
        <v>18038.47</v>
      </c>
      <c r="E166" s="194">
        <v>16857.98</v>
      </c>
      <c r="F166" s="45">
        <f t="shared" si="26"/>
        <v>93.455708826746388</v>
      </c>
    </row>
    <row r="167" spans="1:6" ht="12.75" customHeight="1" x14ac:dyDescent="0.25">
      <c r="A167" s="63">
        <v>3212</v>
      </c>
      <c r="B167" s="64" t="s">
        <v>335</v>
      </c>
      <c r="C167" s="247" t="s">
        <v>336</v>
      </c>
      <c r="D167" s="194">
        <v>28737.360000000001</v>
      </c>
      <c r="E167" s="194">
        <v>24376.240000000002</v>
      </c>
      <c r="F167" s="45">
        <f t="shared" si="26"/>
        <v>84.82421488960712</v>
      </c>
    </row>
    <row r="168" spans="1:6" ht="12.75" customHeight="1" x14ac:dyDescent="0.25">
      <c r="A168" s="63">
        <v>3213</v>
      </c>
      <c r="B168" s="64" t="s">
        <v>337</v>
      </c>
      <c r="C168" s="247" t="s">
        <v>338</v>
      </c>
      <c r="D168" s="194">
        <v>2153.5</v>
      </c>
      <c r="E168" s="194">
        <v>2626.96</v>
      </c>
      <c r="F168" s="45">
        <f t="shared" si="26"/>
        <v>121.98560482934757</v>
      </c>
    </row>
    <row r="169" spans="1:6" ht="12.75" customHeight="1" x14ac:dyDescent="0.25">
      <c r="A169" s="63">
        <v>3214</v>
      </c>
      <c r="B169" s="64" t="s">
        <v>339</v>
      </c>
      <c r="C169" s="247" t="s">
        <v>340</v>
      </c>
      <c r="D169" s="194">
        <v>0</v>
      </c>
      <c r="E169" s="194">
        <v>0</v>
      </c>
      <c r="F169" s="45" t="str">
        <f t="shared" si="26"/>
        <v>-</v>
      </c>
    </row>
    <row r="170" spans="1:6" ht="12.75" customHeight="1" x14ac:dyDescent="0.25">
      <c r="A170" s="63">
        <v>322</v>
      </c>
      <c r="B170" s="64" t="s">
        <v>341</v>
      </c>
      <c r="C170" s="247" t="s">
        <v>342</v>
      </c>
      <c r="D170" s="60">
        <f t="shared" ref="D170:E170" si="34">SUM(D171:D177)</f>
        <v>403874.83999999997</v>
      </c>
      <c r="E170" s="60">
        <f t="shared" si="34"/>
        <v>221671.35</v>
      </c>
      <c r="F170" s="45">
        <f t="shared" si="26"/>
        <v>54.886149877521476</v>
      </c>
    </row>
    <row r="171" spans="1:6" ht="12.75" customHeight="1" x14ac:dyDescent="0.25">
      <c r="A171" s="63">
        <v>3221</v>
      </c>
      <c r="B171" s="64" t="s">
        <v>343</v>
      </c>
      <c r="C171" s="247" t="s">
        <v>344</v>
      </c>
      <c r="D171" s="194">
        <v>34136.99</v>
      </c>
      <c r="E171" s="194">
        <v>25403.59</v>
      </c>
      <c r="F171" s="45">
        <f t="shared" si="26"/>
        <v>74.416607908312955</v>
      </c>
    </row>
    <row r="172" spans="1:6" ht="12.75" customHeight="1" x14ac:dyDescent="0.25">
      <c r="A172" s="63">
        <v>3222</v>
      </c>
      <c r="B172" s="64" t="s">
        <v>345</v>
      </c>
      <c r="C172" s="247" t="s">
        <v>346</v>
      </c>
      <c r="D172" s="194">
        <v>288412.88</v>
      </c>
      <c r="E172" s="194">
        <v>116455.22</v>
      </c>
      <c r="F172" s="45">
        <f t="shared" si="26"/>
        <v>40.377953994287637</v>
      </c>
    </row>
    <row r="173" spans="1:6" ht="12.75" customHeight="1" x14ac:dyDescent="0.25">
      <c r="A173" s="63">
        <v>3223</v>
      </c>
      <c r="B173" s="65" t="s">
        <v>347</v>
      </c>
      <c r="C173" s="247" t="s">
        <v>348</v>
      </c>
      <c r="D173" s="194">
        <v>63375.11</v>
      </c>
      <c r="E173" s="194">
        <v>67467.03</v>
      </c>
      <c r="F173" s="45">
        <f t="shared" si="26"/>
        <v>106.45666729414749</v>
      </c>
    </row>
    <row r="174" spans="1:6" ht="12.75" customHeight="1" x14ac:dyDescent="0.25">
      <c r="A174" s="63">
        <v>3224</v>
      </c>
      <c r="B174" s="65" t="s">
        <v>349</v>
      </c>
      <c r="C174" s="247" t="s">
        <v>350</v>
      </c>
      <c r="D174" s="194">
        <v>12802.54</v>
      </c>
      <c r="E174" s="194">
        <v>8842.06</v>
      </c>
      <c r="F174" s="45">
        <f t="shared" si="26"/>
        <v>69.064888686151335</v>
      </c>
    </row>
    <row r="175" spans="1:6" ht="12.75" customHeight="1" x14ac:dyDescent="0.25">
      <c r="A175" s="63">
        <v>3225</v>
      </c>
      <c r="B175" s="65" t="s">
        <v>351</v>
      </c>
      <c r="C175" s="247" t="s">
        <v>352</v>
      </c>
      <c r="D175" s="194">
        <v>3538.61</v>
      </c>
      <c r="E175" s="194">
        <v>1888.92</v>
      </c>
      <c r="F175" s="45">
        <f t="shared" si="26"/>
        <v>53.380282088164563</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1608.71</v>
      </c>
      <c r="E177" s="194">
        <v>1614.53</v>
      </c>
      <c r="F177" s="45">
        <f t="shared" si="26"/>
        <v>100.36178055709233</v>
      </c>
    </row>
    <row r="178" spans="1:6" ht="12.75" customHeight="1" x14ac:dyDescent="0.25">
      <c r="A178" s="63">
        <v>323</v>
      </c>
      <c r="B178" s="65" t="s">
        <v>357</v>
      </c>
      <c r="C178" s="247" t="s">
        <v>358</v>
      </c>
      <c r="D178" s="60">
        <f t="shared" ref="D178:E178" si="35">SUM(D179:D187)</f>
        <v>131803.54999999999</v>
      </c>
      <c r="E178" s="60">
        <f t="shared" si="35"/>
        <v>116665.88999999998</v>
      </c>
      <c r="F178" s="45">
        <f t="shared" si="26"/>
        <v>88.514983094157927</v>
      </c>
    </row>
    <row r="179" spans="1:6" ht="12.75" customHeight="1" x14ac:dyDescent="0.25">
      <c r="A179" s="63">
        <v>3231</v>
      </c>
      <c r="B179" s="65" t="s">
        <v>359</v>
      </c>
      <c r="C179" s="247" t="s">
        <v>360</v>
      </c>
      <c r="D179" s="194">
        <v>13667.33</v>
      </c>
      <c r="E179" s="194">
        <v>9268.0400000000009</v>
      </c>
      <c r="F179" s="45">
        <f t="shared" si="26"/>
        <v>67.811635484033829</v>
      </c>
    </row>
    <row r="180" spans="1:6" ht="12.75" customHeight="1" x14ac:dyDescent="0.25">
      <c r="A180" s="63">
        <v>3232</v>
      </c>
      <c r="B180" s="65" t="s">
        <v>361</v>
      </c>
      <c r="C180" s="247" t="s">
        <v>362</v>
      </c>
      <c r="D180" s="194">
        <v>45440.99</v>
      </c>
      <c r="E180" s="194">
        <v>27837</v>
      </c>
      <c r="F180" s="45">
        <f t="shared" si="26"/>
        <v>61.259668858446972</v>
      </c>
    </row>
    <row r="181" spans="1:6" ht="12.75" customHeight="1" x14ac:dyDescent="0.25">
      <c r="A181" s="63">
        <v>3233</v>
      </c>
      <c r="B181" s="65" t="s">
        <v>363</v>
      </c>
      <c r="C181" s="247" t="s">
        <v>364</v>
      </c>
      <c r="D181" s="194">
        <v>750</v>
      </c>
      <c r="E181" s="194">
        <v>690</v>
      </c>
      <c r="F181" s="45">
        <f t="shared" si="26"/>
        <v>92</v>
      </c>
    </row>
    <row r="182" spans="1:6" ht="12.75" customHeight="1" x14ac:dyDescent="0.25">
      <c r="A182" s="63">
        <v>3234</v>
      </c>
      <c r="B182" s="65" t="s">
        <v>365</v>
      </c>
      <c r="C182" s="247" t="s">
        <v>366</v>
      </c>
      <c r="D182" s="194">
        <v>33612.28</v>
      </c>
      <c r="E182" s="194">
        <v>36091.360000000001</v>
      </c>
      <c r="F182" s="45">
        <f t="shared" si="26"/>
        <v>107.37551870923366</v>
      </c>
    </row>
    <row r="183" spans="1:6" ht="12.75" customHeight="1" x14ac:dyDescent="0.25">
      <c r="A183" s="63">
        <v>3235</v>
      </c>
      <c r="B183" s="64" t="s">
        <v>367</v>
      </c>
      <c r="C183" s="247" t="s">
        <v>368</v>
      </c>
      <c r="D183" s="194">
        <v>7084.98</v>
      </c>
      <c r="E183" s="194">
        <v>7831.77</v>
      </c>
      <c r="F183" s="45">
        <f t="shared" si="26"/>
        <v>110.54046729842571</v>
      </c>
    </row>
    <row r="184" spans="1:6" ht="12.75" customHeight="1" x14ac:dyDescent="0.25">
      <c r="A184" s="63">
        <v>3236</v>
      </c>
      <c r="B184" s="64" t="s">
        <v>369</v>
      </c>
      <c r="C184" s="247" t="s">
        <v>370</v>
      </c>
      <c r="D184" s="194">
        <v>4164.95</v>
      </c>
      <c r="E184" s="194">
        <v>4391.8999999999996</v>
      </c>
      <c r="F184" s="45">
        <f t="shared" si="26"/>
        <v>105.44904500654269</v>
      </c>
    </row>
    <row r="185" spans="1:6" ht="12.75" customHeight="1" x14ac:dyDescent="0.25">
      <c r="A185" s="63">
        <v>3237</v>
      </c>
      <c r="B185" s="64" t="s">
        <v>371</v>
      </c>
      <c r="C185" s="247" t="s">
        <v>372</v>
      </c>
      <c r="D185" s="194">
        <v>12753.01</v>
      </c>
      <c r="E185" s="194">
        <v>10235.540000000001</v>
      </c>
      <c r="F185" s="45">
        <f t="shared" si="26"/>
        <v>80.259797490945289</v>
      </c>
    </row>
    <row r="186" spans="1:6" ht="12.75" customHeight="1" x14ac:dyDescent="0.25">
      <c r="A186" s="63">
        <v>3238</v>
      </c>
      <c r="B186" s="64" t="s">
        <v>373</v>
      </c>
      <c r="C186" s="247" t="s">
        <v>374</v>
      </c>
      <c r="D186" s="194">
        <v>2100</v>
      </c>
      <c r="E186" s="194">
        <v>2100</v>
      </c>
      <c r="F186" s="45">
        <f t="shared" si="26"/>
        <v>100</v>
      </c>
    </row>
    <row r="187" spans="1:6" ht="12.75" customHeight="1" x14ac:dyDescent="0.25">
      <c r="A187" s="63">
        <v>3239</v>
      </c>
      <c r="B187" s="64" t="s">
        <v>375</v>
      </c>
      <c r="C187" s="247" t="s">
        <v>376</v>
      </c>
      <c r="D187" s="194">
        <v>12230.01</v>
      </c>
      <c r="E187" s="194">
        <v>18220.28</v>
      </c>
      <c r="F187" s="45">
        <f t="shared" si="26"/>
        <v>148.98009077670417</v>
      </c>
    </row>
    <row r="188" spans="1:6" ht="12.75" customHeight="1" x14ac:dyDescent="0.25">
      <c r="A188" s="63">
        <v>324</v>
      </c>
      <c r="B188" s="64" t="s">
        <v>377</v>
      </c>
      <c r="C188" s="247" t="s">
        <v>378</v>
      </c>
      <c r="D188" s="194">
        <v>1670.4</v>
      </c>
      <c r="E188" s="194">
        <v>5066.8</v>
      </c>
      <c r="F188" s="45">
        <f t="shared" si="26"/>
        <v>303.32854406130269</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30104.23</v>
      </c>
      <c r="E194" s="60">
        <f t="shared" si="36"/>
        <v>11113.98</v>
      </c>
      <c r="F194" s="45">
        <f t="shared" si="26"/>
        <v>36.918333403644603</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5806.58</v>
      </c>
      <c r="E196" s="194">
        <v>2091.12</v>
      </c>
      <c r="F196" s="45">
        <f t="shared" si="26"/>
        <v>36.012937047280843</v>
      </c>
    </row>
    <row r="197" spans="1:6" ht="12.75" customHeight="1" x14ac:dyDescent="0.25">
      <c r="A197" s="63">
        <v>3293</v>
      </c>
      <c r="B197" s="64" t="s">
        <v>395</v>
      </c>
      <c r="C197" s="247" t="s">
        <v>396</v>
      </c>
      <c r="D197" s="194">
        <v>5251.81</v>
      </c>
      <c r="E197" s="194">
        <v>3708.27</v>
      </c>
      <c r="F197" s="45">
        <f t="shared" si="26"/>
        <v>70.609370864520997</v>
      </c>
    </row>
    <row r="198" spans="1:6" ht="12.75" customHeight="1" x14ac:dyDescent="0.25">
      <c r="A198" s="63">
        <v>3294</v>
      </c>
      <c r="B198" s="64" t="s">
        <v>397</v>
      </c>
      <c r="C198" s="247" t="s">
        <v>398</v>
      </c>
      <c r="D198" s="194">
        <v>355</v>
      </c>
      <c r="E198" s="194">
        <v>270</v>
      </c>
      <c r="F198" s="45">
        <f t="shared" si="26"/>
        <v>76.056338028169009</v>
      </c>
    </row>
    <row r="199" spans="1:6" ht="12.75" customHeight="1" x14ac:dyDescent="0.25">
      <c r="A199" s="63">
        <v>3295</v>
      </c>
      <c r="B199" s="64" t="s">
        <v>399</v>
      </c>
      <c r="C199" s="247" t="s">
        <v>400</v>
      </c>
      <c r="D199" s="194">
        <v>2108.4499999999998</v>
      </c>
      <c r="E199" s="194">
        <v>2302</v>
      </c>
      <c r="F199" s="45">
        <f t="shared" si="26"/>
        <v>109.1797291849463</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16582.39</v>
      </c>
      <c r="E201" s="194">
        <v>2742.59</v>
      </c>
      <c r="F201" s="45">
        <f t="shared" si="26"/>
        <v>16.539171977018995</v>
      </c>
    </row>
    <row r="202" spans="1:6" ht="12.75" customHeight="1" x14ac:dyDescent="0.25">
      <c r="A202" s="63">
        <v>34</v>
      </c>
      <c r="B202" s="183" t="s">
        <v>405</v>
      </c>
      <c r="C202" s="247" t="s">
        <v>406</v>
      </c>
      <c r="D202" s="60">
        <f t="shared" ref="D202:E202" si="37">D203+D208+D216</f>
        <v>3956.67</v>
      </c>
      <c r="E202" s="60">
        <f t="shared" si="37"/>
        <v>96.71</v>
      </c>
      <c r="F202" s="45">
        <f t="shared" si="26"/>
        <v>2.4442270899519039</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3956.67</v>
      </c>
      <c r="E216" s="60">
        <f t="shared" si="40"/>
        <v>96.71</v>
      </c>
      <c r="F216" s="45">
        <f t="shared" si="26"/>
        <v>2.4442270899519039</v>
      </c>
    </row>
    <row r="217" spans="1:6" ht="12.75" customHeight="1" x14ac:dyDescent="0.25">
      <c r="A217" s="63">
        <v>3431</v>
      </c>
      <c r="B217" s="182" t="s">
        <v>435</v>
      </c>
      <c r="C217" s="247" t="s">
        <v>436</v>
      </c>
      <c r="D217" s="194">
        <v>3956.67</v>
      </c>
      <c r="E217" s="194">
        <v>96.71</v>
      </c>
      <c r="F217" s="45">
        <f t="shared" si="26"/>
        <v>2.4442270899519039</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60</v>
      </c>
      <c r="E262" s="60">
        <f t="shared" si="55"/>
        <v>170</v>
      </c>
      <c r="F262" s="45">
        <f t="shared" ref="F262:F268" si="56">IF(D262&lt;&gt;0,IF(E262/D262&gt;=100,"&gt;&gt;100",E262/D262*100),"-")</f>
        <v>283.33333333333337</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60</v>
      </c>
      <c r="E269" s="60">
        <f t="shared" si="58"/>
        <v>170</v>
      </c>
      <c r="F269" s="45">
        <f t="shared" ref="F269:F272" si="59">IF(D269&lt;&gt;0,IF(E269/D269&gt;=100,"&gt;&gt;100",E269/D269*100),"-")</f>
        <v>283.33333333333337</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60</v>
      </c>
      <c r="E271" s="194">
        <v>170</v>
      </c>
      <c r="F271" s="45">
        <f t="shared" si="59"/>
        <v>283.33333333333337</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565.62</v>
      </c>
      <c r="E273" s="60">
        <f t="shared" si="60"/>
        <v>648</v>
      </c>
      <c r="F273" s="45">
        <f t="shared" ref="F273:F277" si="61">IF(D273&lt;&gt;0,IF(E273/D273&gt;=100,"&gt;&gt;100",E273/D273*100),"-")</f>
        <v>114.56454863689403</v>
      </c>
    </row>
    <row r="274" spans="1:6" ht="12.75" customHeight="1" x14ac:dyDescent="0.25">
      <c r="A274" s="63">
        <v>381</v>
      </c>
      <c r="B274" s="64" t="s">
        <v>540</v>
      </c>
      <c r="C274" s="247" t="s">
        <v>541</v>
      </c>
      <c r="D274" s="60">
        <f t="shared" ref="D274:E274" si="62">SUM(D275:D277)</f>
        <v>565.62</v>
      </c>
      <c r="E274" s="60">
        <f t="shared" si="62"/>
        <v>648</v>
      </c>
      <c r="F274" s="45">
        <f t="shared" si="61"/>
        <v>114.56454863689403</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565.62</v>
      </c>
      <c r="E276" s="194">
        <v>648</v>
      </c>
      <c r="F276" s="45">
        <f t="shared" si="61"/>
        <v>114.56454863689403</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2253061.3199999998</v>
      </c>
      <c r="E299" s="60">
        <f>E152-E297+E298</f>
        <v>2279378.3400000003</v>
      </c>
      <c r="F299" s="45">
        <f t="shared" si="68"/>
        <v>101.16805609178894</v>
      </c>
    </row>
    <row r="300" spans="1:6" ht="12.75" customHeight="1" x14ac:dyDescent="0.25">
      <c r="A300" s="63" t="s">
        <v>581</v>
      </c>
      <c r="B300" s="64" t="s">
        <v>592</v>
      </c>
      <c r="C300" s="247" t="s">
        <v>593</v>
      </c>
      <c r="D300" s="60">
        <f>IF(D6&gt;=D299,D6-D299,0)</f>
        <v>21311.330000000075</v>
      </c>
      <c r="E300" s="60">
        <f>IF(E6&gt;=E299,E6-E299,0)</f>
        <v>0</v>
      </c>
      <c r="F300" s="45">
        <f t="shared" si="68"/>
        <v>0</v>
      </c>
    </row>
    <row r="301" spans="1:6" ht="12.75" customHeight="1" x14ac:dyDescent="0.25">
      <c r="A301" s="63" t="s">
        <v>581</v>
      </c>
      <c r="B301" s="64" t="s">
        <v>594</v>
      </c>
      <c r="C301" s="247" t="s">
        <v>595</v>
      </c>
      <c r="D301" s="60">
        <f>IF(D299&gt;=D6,D299-D6,0)</f>
        <v>0</v>
      </c>
      <c r="E301" s="60">
        <f>IF(E299&gt;=E6,E299-E6,0)</f>
        <v>73166.270000000019</v>
      </c>
      <c r="F301" s="45" t="str">
        <f t="shared" si="68"/>
        <v>-</v>
      </c>
    </row>
    <row r="302" spans="1:6" ht="12.75" customHeight="1" x14ac:dyDescent="0.25">
      <c r="A302" s="63">
        <v>92211</v>
      </c>
      <c r="B302" s="64" t="s">
        <v>596</v>
      </c>
      <c r="C302" s="247" t="s">
        <v>597</v>
      </c>
      <c r="D302" s="194">
        <v>265613.98</v>
      </c>
      <c r="E302" s="194">
        <v>267830.05</v>
      </c>
      <c r="F302" s="45">
        <f t="shared" si="68"/>
        <v>100.8343197899448</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7235.29</v>
      </c>
      <c r="E304" s="194">
        <v>153338.14000000001</v>
      </c>
      <c r="F304" s="45">
        <f t="shared" si="68"/>
        <v>2119.3088321269779</v>
      </c>
    </row>
    <row r="305" spans="1:6" ht="12" x14ac:dyDescent="0.25">
      <c r="A305" s="63">
        <v>9661</v>
      </c>
      <c r="B305" s="220" t="s">
        <v>602</v>
      </c>
      <c r="C305" s="247" t="s">
        <v>603</v>
      </c>
      <c r="D305" s="194">
        <v>7235.29</v>
      </c>
      <c r="E305" s="194">
        <v>153338.14000000001</v>
      </c>
      <c r="F305" s="45">
        <f t="shared" si="68"/>
        <v>2119.3088321269779</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1810</v>
      </c>
      <c r="E308" s="60">
        <f t="shared" si="71"/>
        <v>0</v>
      </c>
      <c r="F308" s="45">
        <f t="shared" ref="F308:F428" si="72">IF(D308&lt;&gt;0,IF(E308/D308&gt;=100,"&gt;&gt;100",E308/D308*100),"-")</f>
        <v>0</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1810</v>
      </c>
      <c r="E321" s="60">
        <f t="shared" si="76"/>
        <v>0</v>
      </c>
      <c r="F321" s="45">
        <f t="shared" si="72"/>
        <v>0</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1810</v>
      </c>
      <c r="E327" s="60">
        <f t="shared" si="78"/>
        <v>0</v>
      </c>
      <c r="F327" s="45">
        <f t="shared" si="72"/>
        <v>0</v>
      </c>
    </row>
    <row r="328" spans="1:6" ht="12.75" customHeight="1" x14ac:dyDescent="0.25">
      <c r="A328" s="63">
        <v>7221</v>
      </c>
      <c r="B328" s="64" t="s">
        <v>647</v>
      </c>
      <c r="C328" s="247" t="s">
        <v>648</v>
      </c>
      <c r="D328" s="194">
        <v>1810</v>
      </c>
      <c r="E328" s="194">
        <v>0</v>
      </c>
      <c r="F328" s="45">
        <f t="shared" si="72"/>
        <v>0</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20905.260000000002</v>
      </c>
      <c r="E360" s="60">
        <f t="shared" si="86"/>
        <v>9424.09</v>
      </c>
      <c r="F360" s="45">
        <f t="shared" si="72"/>
        <v>45.079994221549981</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20905.260000000002</v>
      </c>
      <c r="E373" s="60">
        <f t="shared" si="90"/>
        <v>9424.09</v>
      </c>
      <c r="F373" s="45">
        <f t="shared" si="72"/>
        <v>45.079994221549981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16795.330000000002</v>
      </c>
      <c r="E379" s="60">
        <f t="shared" si="92"/>
        <v>8708.26</v>
      </c>
      <c r="F379" s="45">
        <f t="shared" si="72"/>
        <v>51.849293821556344</v>
      </c>
    </row>
    <row r="380" spans="1:6" ht="12.75" customHeight="1" x14ac:dyDescent="0.25">
      <c r="A380" s="63">
        <v>4221</v>
      </c>
      <c r="B380" s="64" t="s">
        <v>647</v>
      </c>
      <c r="C380" s="247" t="s">
        <v>739</v>
      </c>
      <c r="D380" s="194">
        <v>11249.84</v>
      </c>
      <c r="E380" s="194">
        <v>2983.22</v>
      </c>
      <c r="F380" s="45">
        <f t="shared" si="72"/>
        <v>26.517888254410728</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5545.49</v>
      </c>
      <c r="E382" s="194">
        <v>2468.5700000000002</v>
      </c>
      <c r="F382" s="45">
        <f t="shared" si="72"/>
        <v>44.51491211777499</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v>554.49</v>
      </c>
      <c r="F385" s="45" t="str">
        <f t="shared" si="72"/>
        <v>-</v>
      </c>
    </row>
    <row r="386" spans="1:6" ht="12.75" customHeight="1" x14ac:dyDescent="0.25">
      <c r="A386" s="63">
        <v>4227</v>
      </c>
      <c r="B386" s="183" t="s">
        <v>659</v>
      </c>
      <c r="C386" s="247" t="s">
        <v>746</v>
      </c>
      <c r="D386" s="194">
        <v>0</v>
      </c>
      <c r="E386" s="194">
        <v>2701.98</v>
      </c>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4109.93</v>
      </c>
      <c r="E393" s="60">
        <f t="shared" si="94"/>
        <v>715.83</v>
      </c>
      <c r="F393" s="45">
        <f t="shared" si="72"/>
        <v>17.41708496251761</v>
      </c>
    </row>
    <row r="394" spans="1:6" ht="12.75" customHeight="1" x14ac:dyDescent="0.25">
      <c r="A394" s="63">
        <v>4241</v>
      </c>
      <c r="B394" s="64" t="s">
        <v>756</v>
      </c>
      <c r="C394" s="247" t="s">
        <v>757</v>
      </c>
      <c r="D394" s="194">
        <v>4109.93</v>
      </c>
      <c r="E394" s="194">
        <v>715.83</v>
      </c>
      <c r="F394" s="45">
        <f t="shared" si="72"/>
        <v>17.41708496251761</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19095.260000000002</v>
      </c>
      <c r="E418" s="60">
        <f t="shared" si="102"/>
        <v>9424.09</v>
      </c>
      <c r="F418" s="45">
        <f t="shared" si="72"/>
        <v>49.353033161109089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2276182.65</v>
      </c>
      <c r="E422" s="60">
        <f>E6+E308</f>
        <v>2206212.0700000003</v>
      </c>
      <c r="F422" s="45">
        <f t="shared" si="72"/>
        <v>96.92596813353272</v>
      </c>
    </row>
    <row r="423" spans="1:6" ht="12.75" customHeight="1" x14ac:dyDescent="0.25">
      <c r="A423" s="63" t="s">
        <v>581</v>
      </c>
      <c r="B423" s="64" t="s">
        <v>804</v>
      </c>
      <c r="C423" s="247" t="s">
        <v>805</v>
      </c>
      <c r="D423" s="60">
        <f t="shared" ref="D423:E423" si="103">D299+D360</f>
        <v>2273966.5799999996</v>
      </c>
      <c r="E423" s="60">
        <f t="shared" si="103"/>
        <v>2288802.4300000002</v>
      </c>
      <c r="F423" s="45">
        <f t="shared" si="72"/>
        <v>100.65242163761266</v>
      </c>
    </row>
    <row r="424" spans="1:6" ht="12.75" customHeight="1" x14ac:dyDescent="0.25">
      <c r="A424" s="63" t="s">
        <v>581</v>
      </c>
      <c r="B424" s="64" t="s">
        <v>806</v>
      </c>
      <c r="C424" s="247" t="s">
        <v>807</v>
      </c>
      <c r="D424" s="60">
        <f t="shared" ref="D424:E424" si="104">IF(D422&gt;=D423,D422-D423,0)</f>
        <v>2216.070000000298</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82590.35999999987</v>
      </c>
      <c r="F425" s="45" t="str">
        <f t="shared" si="72"/>
        <v>-</v>
      </c>
    </row>
    <row r="426" spans="1:6" ht="12.75" customHeight="1" x14ac:dyDescent="0.25">
      <c r="A426" s="251" t="s">
        <v>810</v>
      </c>
      <c r="B426" s="183" t="s">
        <v>811</v>
      </c>
      <c r="C426" s="252" t="s">
        <v>812</v>
      </c>
      <c r="D426" s="60">
        <f t="shared" ref="D426:E426" si="106">IF(D302-D303+D419-D420&gt;=0,D302-D303+D419-D420,0)</f>
        <v>265613.98</v>
      </c>
      <c r="E426" s="60">
        <f t="shared" si="106"/>
        <v>267830.05</v>
      </c>
      <c r="F426" s="45">
        <f t="shared" si="72"/>
        <v>100.8343197899448</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7235.29</v>
      </c>
      <c r="E428" s="81">
        <f t="shared" si="108"/>
        <v>153338.14000000001</v>
      </c>
      <c r="F428" s="61">
        <f t="shared" si="72"/>
        <v>2119.3088321269779</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2276182.65</v>
      </c>
      <c r="E643" s="60">
        <f>E422+E430</f>
        <v>2206212.0700000003</v>
      </c>
      <c r="F643" s="45">
        <f t="shared" si="109"/>
        <v>96.92596813353272</v>
      </c>
    </row>
    <row r="644" spans="1:6" ht="12.75" customHeight="1" x14ac:dyDescent="0.25">
      <c r="A644" s="63" t="s">
        <v>581</v>
      </c>
      <c r="B644" s="64" t="s">
        <v>1237</v>
      </c>
      <c r="C644" s="247" t="s">
        <v>1238</v>
      </c>
      <c r="D644" s="60">
        <f>D423+D535</f>
        <v>2273966.5799999996</v>
      </c>
      <c r="E644" s="60">
        <f>E423+E535</f>
        <v>2288802.4300000002</v>
      </c>
      <c r="F644" s="45">
        <f t="shared" si="109"/>
        <v>100.65242163761266</v>
      </c>
    </row>
    <row r="645" spans="1:6" ht="12.75" customHeight="1" x14ac:dyDescent="0.25">
      <c r="A645" s="63" t="s">
        <v>581</v>
      </c>
      <c r="B645" s="64" t="s">
        <v>1239</v>
      </c>
      <c r="C645" s="247" t="s">
        <v>1240</v>
      </c>
      <c r="D645" s="60">
        <f t="shared" ref="D645:E645" si="163">IF(D643&gt;=D644,D643-D644,0)</f>
        <v>2216.070000000298</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82590.35999999987</v>
      </c>
      <c r="F646" s="45" t="str">
        <f t="shared" si="109"/>
        <v>-</v>
      </c>
    </row>
    <row r="647" spans="1:6" ht="22.8" x14ac:dyDescent="0.25">
      <c r="A647" s="251" t="s">
        <v>1243</v>
      </c>
      <c r="B647" s="64" t="s">
        <v>1244</v>
      </c>
      <c r="C647" s="252" t="s">
        <v>1243</v>
      </c>
      <c r="D647" s="60">
        <f>IF(D426-D427+D641-D642&gt;=0,D426-D427+D641-D642,0)</f>
        <v>265613.98</v>
      </c>
      <c r="E647" s="60">
        <f>IF(E426-E427+E641-E642&gt;=0,E426-E427+E641-E642,0)</f>
        <v>267830.05</v>
      </c>
      <c r="F647" s="45">
        <f t="shared" si="109"/>
        <v>100.8343197899448</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267830.05000000028</v>
      </c>
      <c r="E649" s="60">
        <f t="shared" si="165"/>
        <v>185239.69000000012</v>
      </c>
      <c r="F649" s="45">
        <f t="shared" si="109"/>
        <v>69.16314655506352</v>
      </c>
    </row>
    <row r="650" spans="1:6" ht="22.8" x14ac:dyDescent="0.25">
      <c r="A650" s="63" t="s">
        <v>581</v>
      </c>
      <c r="B650" s="64" t="s">
        <v>1249</v>
      </c>
      <c r="C650" s="247" t="s">
        <v>1250</v>
      </c>
      <c r="D650" s="60">
        <f t="shared" ref="D650:E650" si="166">IF(D646+D648-D645-D647&gt;=0,D646+D648-D645-D647,0)</f>
        <v>0</v>
      </c>
      <c r="E650" s="60">
        <f t="shared" si="166"/>
        <v>0</v>
      </c>
      <c r="F650" s="45" t="str">
        <f t="shared" si="109"/>
        <v>-</v>
      </c>
    </row>
    <row r="651" spans="1:6" ht="22.8" x14ac:dyDescent="0.25">
      <c r="A651" s="249" t="s">
        <v>1251</v>
      </c>
      <c r="B651" s="184" t="s">
        <v>1252</v>
      </c>
      <c r="C651" s="250" t="s">
        <v>1251</v>
      </c>
      <c r="D651" s="196">
        <v>130576.25</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147634.17000000001</v>
      </c>
      <c r="E653" s="194"/>
      <c r="F653" s="45">
        <f t="shared" ref="F653:F740" si="167">IF(D653&lt;&gt;0,IF(E653/D653&gt;=100,"&gt;&gt;100",E653/D653*100),"-")</f>
        <v>0</v>
      </c>
    </row>
    <row r="654" spans="1:6" ht="12.75" customHeight="1" x14ac:dyDescent="0.25">
      <c r="A654" s="63" t="s">
        <v>1256</v>
      </c>
      <c r="B654" s="64" t="s">
        <v>1257</v>
      </c>
      <c r="C654" s="247" t="s">
        <v>1256</v>
      </c>
      <c r="D654" s="194">
        <v>517992.61</v>
      </c>
      <c r="E654" s="194">
        <v>184164.84</v>
      </c>
      <c r="F654" s="45">
        <f t="shared" si="167"/>
        <v>35.553565136769038</v>
      </c>
    </row>
    <row r="655" spans="1:6" ht="12.75" customHeight="1" x14ac:dyDescent="0.25">
      <c r="A655" s="63" t="s">
        <v>1258</v>
      </c>
      <c r="B655" s="64" t="s">
        <v>1259</v>
      </c>
      <c r="C655" s="247" t="s">
        <v>1258</v>
      </c>
      <c r="D655" s="194">
        <v>665626.78</v>
      </c>
      <c r="E655" s="194">
        <v>184164.84</v>
      </c>
      <c r="F655" s="45">
        <f t="shared" si="167"/>
        <v>27.667883194242876</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62</v>
      </c>
      <c r="E658" s="253">
        <v>63</v>
      </c>
      <c r="F658" s="45">
        <f t="shared" si="167"/>
        <v>101.61290322580645</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61</v>
      </c>
      <c r="E660" s="253">
        <v>62</v>
      </c>
      <c r="F660" s="45">
        <f t="shared" si="167"/>
        <v>101.63934426229508</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0</v>
      </c>
      <c r="E683" s="192">
        <v>1707065.83</v>
      </c>
      <c r="F683" s="71" t="str">
        <f t="shared" si="167"/>
        <v>-</v>
      </c>
    </row>
    <row r="684" spans="1:6" ht="22.8" x14ac:dyDescent="0.25">
      <c r="A684" s="70">
        <v>63613</v>
      </c>
      <c r="B684" s="182" t="s">
        <v>1317</v>
      </c>
      <c r="C684" s="278" t="s">
        <v>1318</v>
      </c>
      <c r="D684" s="192">
        <v>1604906.18</v>
      </c>
      <c r="E684" s="192"/>
      <c r="F684" s="71">
        <f t="shared" si="167"/>
        <v>0</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0</v>
      </c>
      <c r="E733" s="192"/>
      <c r="F733" s="71" t="str">
        <f t="shared" si="167"/>
        <v>-</v>
      </c>
    </row>
    <row r="734" spans="1:6" ht="12.75" customHeight="1" x14ac:dyDescent="0.25">
      <c r="A734" s="70">
        <v>32121</v>
      </c>
      <c r="B734" s="65" t="s">
        <v>1397</v>
      </c>
      <c r="C734" s="278" t="s">
        <v>1398</v>
      </c>
      <c r="D734" s="192">
        <v>0</v>
      </c>
      <c r="E734" s="192"/>
      <c r="F734" s="71" t="str">
        <f t="shared" si="167"/>
        <v>-</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0</v>
      </c>
      <c r="E736" s="194"/>
      <c r="F736" s="45" t="str">
        <f t="shared" si="167"/>
        <v>-</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60</v>
      </c>
      <c r="E855" s="194">
        <v>170</v>
      </c>
      <c r="F855" s="45">
        <f t="shared" si="169"/>
        <v>283.33333333333337</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8" zoomScaleNormal="100" workbookViewId="0">
      <selection activeCell="E254" sqref="E25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1840074.4100000001</v>
      </c>
      <c r="E6" s="180">
        <f t="shared" si="0"/>
        <v>1855210.3699999999</v>
      </c>
      <c r="F6" s="181">
        <f t="shared" ref="F6:F298" si="1">IF(D6&gt;0,IF(E6/D6&gt;=100,"&gt;&gt;100",E6/D6*100),"-")</f>
        <v>100.82257325669779</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1513089.02</v>
      </c>
      <c r="E7" s="79">
        <f t="shared" si="2"/>
        <v>1450757.6099999999</v>
      </c>
      <c r="F7" s="71">
        <f t="shared" si="1"/>
        <v>95.880519310093192</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1513089.02</v>
      </c>
      <c r="E12" s="79">
        <f t="shared" si="3"/>
        <v>1450757.6099999999</v>
      </c>
      <c r="F12" s="71">
        <f t="shared" si="1"/>
        <v>95.880519310093192</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1364381.88</v>
      </c>
      <c r="E13" s="79">
        <f t="shared" si="4"/>
        <v>1324671.7199999997</v>
      </c>
      <c r="F13" s="71">
        <f t="shared" si="1"/>
        <v>97.089512798279017</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3158991.28</v>
      </c>
      <c r="E15" s="192">
        <v>3158991.28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1794609.4</v>
      </c>
      <c r="E18" s="192">
        <v>1834319.56</v>
      </c>
      <c r="F18" s="71">
        <f t="shared" si="1"/>
        <v>102.2127466845989</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138074.77999999997</v>
      </c>
      <c r="E19" s="79">
        <f t="shared" si="5"/>
        <v>117409.72999999998</v>
      </c>
      <c r="F19" s="71">
        <f t="shared" si="1"/>
        <v>85.033436229266485</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395272.91</v>
      </c>
      <c r="E20" s="192">
        <v>380817.77</v>
      </c>
      <c r="F20" s="71">
        <f t="shared" si="1"/>
        <v>96.342997550730217</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15709.13</v>
      </c>
      <c r="E21" s="192">
        <v>15452.82</v>
      </c>
      <c r="F21" s="71">
        <f t="shared" si="1"/>
        <v>98.368401050853876</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42661.01</v>
      </c>
      <c r="E22" s="192">
        <v>43681.67</v>
      </c>
      <c r="F22" s="71">
        <f t="shared" si="1"/>
        <v>102.39248906671455</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16728.21</v>
      </c>
      <c r="E24" s="192">
        <v>16502.580000000002</v>
      </c>
      <c r="F24" s="71">
        <f t="shared" si="1"/>
        <v>98.651200576750313</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0</v>
      </c>
      <c r="E25" s="192">
        <v>554.49</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8827.91</v>
      </c>
      <c r="E26" s="192">
        <v>10567.8</v>
      </c>
      <c r="F26" s="71">
        <f t="shared" si="1"/>
        <v>119.70896848744492</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341124.39</v>
      </c>
      <c r="E28" s="192">
        <v>350167.4</v>
      </c>
      <c r="F28" s="71">
        <f t="shared" si="1"/>
        <v>102.65094208010164</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4533.8100000000004</v>
      </c>
      <c r="E30" s="192">
        <v>4533.8100000000004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4533.8100000000004</v>
      </c>
      <c r="E34" s="192">
        <v>4533.8100000000004</v>
      </c>
      <c r="F34" s="71">
        <f t="shared" si="1"/>
        <v>100</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10478.300000000003</v>
      </c>
      <c r="E35" s="79">
        <f t="shared" si="7"/>
        <v>8585.8499999999985</v>
      </c>
      <c r="F35" s="71">
        <f t="shared" si="1"/>
        <v>81.939341305364394</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47703.69</v>
      </c>
      <c r="E36" s="192">
        <v>48419.519999999997</v>
      </c>
      <c r="F36" s="71">
        <f t="shared" si="1"/>
        <v>101.50057574162501</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37225.39</v>
      </c>
      <c r="E40" s="192">
        <v>39833.67</v>
      </c>
      <c r="F40" s="71">
        <f t="shared" si="1"/>
        <v>107.00672309947592</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154.05999999999949</v>
      </c>
      <c r="E45" s="79">
        <f t="shared" si="9"/>
        <v>90.310000000000173</v>
      </c>
      <c r="F45" s="71">
        <f t="shared" si="1"/>
        <v>58.620018174737417</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4726.95</v>
      </c>
      <c r="E47" s="192">
        <v>2079.13</v>
      </c>
      <c r="F47" s="71">
        <f t="shared" si="1"/>
        <v>43.984598948582068</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4572.8900000000003</v>
      </c>
      <c r="E50" s="192">
        <v>1988.82</v>
      </c>
      <c r="F50" s="71">
        <f t="shared" si="1"/>
        <v>43.491533800288217</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21648.17</v>
      </c>
      <c r="E54" s="192">
        <v>17444.349999999999</v>
      </c>
      <c r="F54" s="71">
        <f t="shared" si="1"/>
        <v>80.581176145604914</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21648.17</v>
      </c>
      <c r="E55" s="192">
        <v>17444.349999999999</v>
      </c>
      <c r="F55" s="71">
        <f t="shared" si="1"/>
        <v>80.581176145604914</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326985.39</v>
      </c>
      <c r="E69" s="79">
        <f>E70+E82+E88+E119+E135+E147+E165+E171</f>
        <v>404452.76</v>
      </c>
      <c r="F69" s="71">
        <f t="shared" si="1"/>
        <v>123.69138572215719</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2256.96</v>
      </c>
      <c r="E82" s="79">
        <f>SUM(E83:E85)-E86+E87</f>
        <v>8468.32</v>
      </c>
      <c r="F82" s="71">
        <f t="shared" si="1"/>
        <v>375.20913086629804</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106.65</v>
      </c>
      <c r="E85" s="192">
        <v>515.27</v>
      </c>
      <c r="F85" s="71">
        <f t="shared" si="1"/>
        <v>483.14111579934365</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2150.31</v>
      </c>
      <c r="E87" s="192">
        <v>7953.05</v>
      </c>
      <c r="F87" s="71">
        <f t="shared" si="1"/>
        <v>369.85597425487492</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194152.18</v>
      </c>
      <c r="E147" s="79">
        <f t="shared" si="24"/>
        <v>395984.44</v>
      </c>
      <c r="F147" s="71">
        <f t="shared" si="1"/>
        <v>203.95570114123882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142217.60000000001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142217.60000000001</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2012.1</v>
      </c>
      <c r="E159" s="192">
        <v>0</v>
      </c>
      <c r="F159" s="71">
        <f t="shared" si="1"/>
        <v>0</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7235.29</v>
      </c>
      <c r="E160" s="192">
        <v>8222.56</v>
      </c>
      <c r="F160" s="71">
        <f t="shared" si="1"/>
        <v>113.64520288751383</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4102.55</v>
      </c>
      <c r="E161" s="192">
        <v>2897.98</v>
      </c>
      <c r="F161" s="71">
        <f t="shared" si="1"/>
        <v>70.638505319862034</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180802.24</v>
      </c>
      <c r="E162" s="192">
        <v>242646.3</v>
      </c>
      <c r="F162" s="71">
        <f t="shared" si="1"/>
        <v>134.20536161498885</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130576.25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130576.25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1840074.41</v>
      </c>
      <c r="E176" s="79">
        <f>E177+E251</f>
        <v>1855210.3699999999</v>
      </c>
      <c r="F176" s="71">
        <f t="shared" si="1"/>
        <v>100.82257325669781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152517.9</v>
      </c>
      <c r="E177" s="79">
        <f>E178+E197+E203+E219+E247+E248</f>
        <v>172587.43</v>
      </c>
      <c r="F177" s="71">
        <f t="shared" si="1"/>
        <v>113.15880299951677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151595.53</v>
      </c>
      <c r="E178" s="79">
        <f>SUM(E179:E181)+E185+E186+SUM(E194:E196)</f>
        <v>166319.74</v>
      </c>
      <c r="F178" s="71">
        <f t="shared" si="1"/>
        <v>109.71282596525107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134552.87</v>
      </c>
      <c r="E179" s="192">
        <v>148858.4</v>
      </c>
      <c r="F179" s="71">
        <f t="shared" si="1"/>
        <v>110.63190253764191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15829.49</v>
      </c>
      <c r="E180" s="192">
        <v>17461.34</v>
      </c>
      <c r="F180" s="71">
        <f t="shared" si="1"/>
        <v>110.30892340814518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142.53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142.53</v>
      </c>
      <c r="E182" s="192">
        <v>0</v>
      </c>
      <c r="F182" s="71">
        <f t="shared" si="1"/>
        <v>0</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1070.6400000000001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5705.85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922.37</v>
      </c>
      <c r="E248" s="79">
        <f t="shared" si="37"/>
        <v>561.84</v>
      </c>
      <c r="F248" s="71">
        <f t="shared" si="1"/>
        <v>60.912648936977575</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922.37</v>
      </c>
      <c r="E250" s="192">
        <v>561.84</v>
      </c>
      <c r="F250" s="71">
        <f t="shared" si="1"/>
        <v>60.912648936977575</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1687556.51</v>
      </c>
      <c r="E251" s="79">
        <f>+E252+E255-E264+E274+E291</f>
        <v>1682622.94</v>
      </c>
      <c r="F251" s="71">
        <f t="shared" si="1"/>
        <v>99.707650086336955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1412491.17</v>
      </c>
      <c r="E252" s="79">
        <f>E253-E254</f>
        <v>1344045.11</v>
      </c>
      <c r="F252" s="71">
        <f t="shared" si="1"/>
        <v>95.154230946449047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1412491.17</v>
      </c>
      <c r="E253" s="192">
        <v>1344045.11</v>
      </c>
      <c r="F253" s="71">
        <f t="shared" si="1"/>
        <v>95.154230946449047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267830.05</v>
      </c>
      <c r="E255" s="79">
        <f>E256-E260</f>
        <v>185239.69</v>
      </c>
      <c r="F255" s="71">
        <f t="shared" si="1"/>
        <v>69.163146555063562</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267830.05</v>
      </c>
      <c r="E256" s="79">
        <f>SUM(E257:E259)</f>
        <v>185239.69</v>
      </c>
      <c r="F256" s="71">
        <f t="shared" si="1"/>
        <v>69.163146555063562</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267830.05</v>
      </c>
      <c r="E257" s="192">
        <v>185239.69</v>
      </c>
      <c r="F257" s="71">
        <f t="shared" si="1"/>
        <v>69.163146555063562</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7235.29</v>
      </c>
      <c r="E274" s="79">
        <f>SUM(E275:E277)+SUM(E286:E290)</f>
        <v>153338.14000000001</v>
      </c>
      <c r="F274" s="71">
        <f t="shared" si="1"/>
        <v>2119.3088321269779</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142217.60000000001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142217.60000000001</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8222.56</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7235.29</v>
      </c>
      <c r="E288" s="192">
        <v>2897.98</v>
      </c>
      <c r="F288" s="71">
        <f t="shared" si="39"/>
        <v>40.05340490844182</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194152.18</v>
      </c>
      <c r="E303" s="192">
        <v>395984.44</v>
      </c>
      <c r="F303" s="71">
        <f t="shared" si="43"/>
        <v>203.95570114123882</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2150.31</v>
      </c>
      <c r="E308" s="192">
        <v>7953.05</v>
      </c>
      <c r="F308" s="71">
        <f t="shared" si="43"/>
        <v>369.85597425487492</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180802.24</v>
      </c>
      <c r="E335" s="192">
        <v>242646.3</v>
      </c>
      <c r="F335" s="71">
        <f t="shared" si="43"/>
        <v>134.20536161498885</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151595.53</v>
      </c>
      <c r="E337" s="192">
        <v>166319.74</v>
      </c>
      <c r="F337" s="71">
        <f t="shared" si="43"/>
        <v>109.71282596525107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5705.85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20" sqref="E12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2273966.58</v>
      </c>
      <c r="E114" s="60">
        <f t="shared" si="22"/>
        <v>2288802.4300000002</v>
      </c>
      <c r="F114" s="45">
        <f t="shared" si="1"/>
        <v>100.65242163761263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2273966.58</v>
      </c>
      <c r="E118" s="60">
        <f t="shared" si="24"/>
        <v>2288802.4300000002</v>
      </c>
      <c r="F118" s="45">
        <f t="shared" si="1"/>
        <v>100.65242163761263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2273966.58</v>
      </c>
      <c r="E119" s="194">
        <v>2288802.4300000002</v>
      </c>
      <c r="F119" s="45">
        <f t="shared" si="1"/>
        <v>100.65242163761263</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2273966.58</v>
      </c>
      <c r="E141" s="81">
        <f t="shared" si="28"/>
        <v>2288802.4300000002</v>
      </c>
      <c r="F141" s="61">
        <f t="shared" si="1"/>
        <v>100.65242163761263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72993</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72993</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72993</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v>72993</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151595.53</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2288247.94</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2279378.34</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1880084.43</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398379.2</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96.71</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170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648</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8869.6</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2267817.88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2258948.2799999998</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1876553.87</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380917.86</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96.71</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170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1209.8399999999999</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8869.6</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172025.58999999985</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172025.59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172025.59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6"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17722</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8</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Stop-pc</cp:lastModifiedBy>
  <cp:lastPrinted>2026-01-23T07:55:11Z</cp:lastPrinted>
  <dcterms:created xsi:type="dcterms:W3CDTF">2022-04-01T05:14:30Z</dcterms:created>
  <dcterms:modified xsi:type="dcterms:W3CDTF">2026-01-23T07:56:56Z</dcterms:modified>
</cp:coreProperties>
</file>